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600" tabRatio="618"/>
  </bookViews>
  <sheets>
    <sheet name="DETAILED" sheetId="1" r:id="rId1"/>
    <sheet name="DETAILED (2)" sheetId="3" r:id="rId2"/>
    <sheet name="ABSTRACT" sheetId="2" r:id="rId3"/>
  </sheets>
  <definedNames>
    <definedName name="_xlnm.Print_Area" localSheetId="2">ABSTRACT!$A$1:$G$36</definedName>
    <definedName name="_xlnm.Print_Area" localSheetId="0">DETAILED!$A$1:$H$185</definedName>
    <definedName name="_xlnm.Print_Area" localSheetId="1">'DETAILED (2)'!$A$1:$H$213</definedName>
  </definedNames>
  <calcPr calcId="162913"/>
</workbook>
</file>

<file path=xl/calcChain.xml><?xml version="1.0" encoding="utf-8"?>
<calcChain xmlns="http://schemas.openxmlformats.org/spreadsheetml/2006/main">
  <c r="G65" i="3" l="1"/>
  <c r="G66" i="3"/>
  <c r="G67" i="3"/>
  <c r="G68" i="3"/>
  <c r="G69" i="3"/>
  <c r="G103" i="3"/>
  <c r="G108" i="3"/>
  <c r="G104" i="3"/>
  <c r="G106" i="3"/>
  <c r="G93" i="3"/>
  <c r="G94" i="3"/>
  <c r="G95" i="3"/>
  <c r="G92" i="3"/>
  <c r="G89" i="3"/>
  <c r="G86" i="3"/>
  <c r="G83" i="3"/>
  <c r="G81" i="3"/>
  <c r="G79" i="3"/>
  <c r="G76" i="3"/>
  <c r="G74" i="3"/>
  <c r="G72" i="3"/>
  <c r="G70" i="3"/>
  <c r="G90" i="3"/>
  <c r="G88" i="3"/>
  <c r="G87" i="3"/>
  <c r="G85" i="3"/>
  <c r="G84" i="3"/>
  <c r="G82" i="3"/>
  <c r="G80" i="3"/>
  <c r="G78" i="3"/>
  <c r="G77" i="3"/>
  <c r="G75" i="3"/>
  <c r="G73" i="3"/>
  <c r="G71" i="3"/>
  <c r="G50" i="3"/>
  <c r="G91" i="3" l="1"/>
  <c r="G60" i="3"/>
  <c r="G54" i="3"/>
  <c r="G53" i="3"/>
  <c r="G48" i="3"/>
  <c r="G49" i="3"/>
  <c r="G43" i="3"/>
  <c r="G45" i="3"/>
  <c r="G44" i="3"/>
  <c r="G42" i="3"/>
  <c r="G37" i="3"/>
  <c r="G36" i="3"/>
  <c r="G35" i="3"/>
  <c r="G34" i="3"/>
  <c r="G33" i="3"/>
  <c r="G21" i="3"/>
  <c r="G20" i="3"/>
  <c r="G19" i="3"/>
  <c r="G14" i="3"/>
  <c r="G12" i="3"/>
  <c r="G191" i="3"/>
  <c r="G184" i="3"/>
  <c r="G183" i="3"/>
  <c r="G179" i="3"/>
  <c r="G178" i="3"/>
  <c r="G174" i="3"/>
  <c r="G176" i="3" s="1"/>
  <c r="G168" i="3"/>
  <c r="G167" i="3"/>
  <c r="G166" i="3"/>
  <c r="G165" i="3"/>
  <c r="G156" i="3"/>
  <c r="G155" i="3"/>
  <c r="G154" i="3"/>
  <c r="G152" i="3"/>
  <c r="G151" i="3"/>
  <c r="G150" i="3"/>
  <c r="G149" i="3"/>
  <c r="G148" i="3"/>
  <c r="G147" i="3"/>
  <c r="G146" i="3"/>
  <c r="G145" i="3"/>
  <c r="G144" i="3"/>
  <c r="G143" i="3"/>
  <c r="G142" i="3"/>
  <c r="G137" i="3"/>
  <c r="G139" i="3" s="1"/>
  <c r="G130" i="3"/>
  <c r="G129" i="3"/>
  <c r="G128" i="3"/>
  <c r="G127" i="3"/>
  <c r="G125" i="3"/>
  <c r="G124" i="3"/>
  <c r="G119" i="3"/>
  <c r="G118" i="3"/>
  <c r="G117" i="3"/>
  <c r="G116" i="3"/>
  <c r="G115" i="3"/>
  <c r="G114" i="3"/>
  <c r="G107" i="3"/>
  <c r="G105" i="3"/>
  <c r="G97" i="3"/>
  <c r="G96" i="3"/>
  <c r="G55" i="3"/>
  <c r="G52" i="3"/>
  <c r="G51" i="3"/>
  <c r="G47" i="3"/>
  <c r="G46" i="3"/>
  <c r="H31" i="3"/>
  <c r="H39" i="3" s="1"/>
  <c r="G27" i="3"/>
  <c r="G26" i="3"/>
  <c r="G25" i="3"/>
  <c r="G23" i="3"/>
  <c r="G22" i="3"/>
  <c r="G15" i="3"/>
  <c r="G13" i="3"/>
  <c r="G163" i="1"/>
  <c r="G156" i="1"/>
  <c r="G155" i="1"/>
  <c r="G140" i="1"/>
  <c r="G127" i="1"/>
  <c r="G128" i="1"/>
  <c r="G126" i="1"/>
  <c r="G124" i="1"/>
  <c r="G119" i="1"/>
  <c r="G120" i="1"/>
  <c r="G121" i="1"/>
  <c r="G122" i="1"/>
  <c r="G123" i="1"/>
  <c r="G118" i="1"/>
  <c r="G117" i="1"/>
  <c r="G115" i="1"/>
  <c r="G116" i="1"/>
  <c r="G114" i="1"/>
  <c r="G98" i="3" l="1"/>
  <c r="G181" i="3"/>
  <c r="G39" i="3"/>
  <c r="G57" i="3"/>
  <c r="G62" i="3"/>
  <c r="G121" i="3"/>
  <c r="G131" i="3"/>
  <c r="G126" i="3"/>
  <c r="G17" i="3"/>
  <c r="G28" i="3"/>
  <c r="G24" i="3"/>
  <c r="G170" i="3"/>
  <c r="G186" i="3"/>
  <c r="G157" i="3"/>
  <c r="G111" i="3"/>
  <c r="G153" i="3"/>
  <c r="G158" i="1"/>
  <c r="G129" i="1"/>
  <c r="G125" i="1"/>
  <c r="G109" i="1"/>
  <c r="G111" i="1" s="1"/>
  <c r="G102" i="1"/>
  <c r="G101" i="1"/>
  <c r="G100" i="1"/>
  <c r="G91" i="1"/>
  <c r="G90" i="1"/>
  <c r="G89" i="1"/>
  <c r="G88" i="1"/>
  <c r="G87" i="1"/>
  <c r="G86" i="1"/>
  <c r="G81" i="1"/>
  <c r="G80" i="1"/>
  <c r="G79" i="1"/>
  <c r="G74" i="1"/>
  <c r="G73" i="1"/>
  <c r="G72" i="1"/>
  <c r="G66" i="1"/>
  <c r="G65" i="1"/>
  <c r="G60" i="1"/>
  <c r="G61" i="1"/>
  <c r="G62" i="1"/>
  <c r="G63" i="1"/>
  <c r="G59" i="1"/>
  <c r="G58" i="1"/>
  <c r="G57" i="1"/>
  <c r="G56" i="1"/>
  <c r="G54" i="1"/>
  <c r="G55" i="1"/>
  <c r="G53" i="1"/>
  <c r="G52" i="1"/>
  <c r="G51" i="1"/>
  <c r="G50" i="1"/>
  <c r="G99" i="3" l="1"/>
  <c r="G101" i="3" s="1"/>
  <c r="G132" i="3"/>
  <c r="G134" i="3" s="1"/>
  <c r="G158" i="3"/>
  <c r="G160" i="3" s="1"/>
  <c r="G31" i="3"/>
  <c r="G29" i="3"/>
  <c r="G67" i="1"/>
  <c r="G130" i="1"/>
  <c r="G132" i="1" s="1"/>
  <c r="G93" i="1"/>
  <c r="G76" i="1"/>
  <c r="G83" i="1"/>
  <c r="G64" i="1"/>
  <c r="G45" i="1"/>
  <c r="G44" i="1"/>
  <c r="G43" i="1"/>
  <c r="G41" i="1"/>
  <c r="G42" i="1"/>
  <c r="G40" i="1"/>
  <c r="G34" i="1"/>
  <c r="G33" i="1"/>
  <c r="G32" i="1"/>
  <c r="G25" i="1"/>
  <c r="G20" i="1"/>
  <c r="G19" i="1"/>
  <c r="G14" i="1"/>
  <c r="G13" i="1"/>
  <c r="G68" i="1" l="1"/>
  <c r="G70" i="1" s="1"/>
  <c r="G47" i="1"/>
  <c r="G36" i="1"/>
  <c r="G16" i="1"/>
  <c r="F16" i="2" l="1"/>
  <c r="G151" i="1"/>
  <c r="G146" i="1"/>
  <c r="G148" i="1" s="1"/>
  <c r="G139" i="1"/>
  <c r="G138" i="1"/>
  <c r="G137" i="1"/>
  <c r="G142" i="1" l="1"/>
  <c r="G99" i="1"/>
  <c r="G103" i="1" s="1"/>
  <c r="G96" i="1"/>
  <c r="G24" i="1"/>
  <c r="G23" i="1"/>
  <c r="G26" i="1" l="1"/>
  <c r="G150" i="1"/>
  <c r="F12" i="2" l="1"/>
  <c r="F13" i="2"/>
  <c r="F14" i="2"/>
  <c r="F15" i="2"/>
  <c r="F17" i="2"/>
  <c r="F18" i="2"/>
  <c r="F19" i="2"/>
  <c r="F20" i="2"/>
  <c r="F21" i="2"/>
  <c r="G153" i="1"/>
  <c r="G97" i="1"/>
  <c r="G98" i="1" s="1"/>
  <c r="G104" i="1" s="1"/>
  <c r="G106" i="1" s="1"/>
  <c r="A8" i="2"/>
  <c r="H29" i="1"/>
  <c r="H36" i="1" s="1"/>
  <c r="F32" i="2" l="1"/>
  <c r="G21" i="1"/>
  <c r="G22" i="1" l="1"/>
  <c r="G29" i="1" l="1"/>
  <c r="G27" i="1"/>
</calcChain>
</file>

<file path=xl/sharedStrings.xml><?xml version="1.0" encoding="utf-8"?>
<sst xmlns="http://schemas.openxmlformats.org/spreadsheetml/2006/main" count="452" uniqueCount="182">
  <si>
    <t>Nos.</t>
  </si>
  <si>
    <t>QTY</t>
  </si>
  <si>
    <t>including materials and labour  charges etc</t>
  </si>
  <si>
    <t>TOTAL</t>
  </si>
  <si>
    <t>Total</t>
  </si>
  <si>
    <t xml:space="preserve"> outer including materials &amp; labour charges etc</t>
  </si>
  <si>
    <t>Weathering course arrangements</t>
  </si>
  <si>
    <t>Bore work arrangements</t>
  </si>
  <si>
    <t>L.S</t>
  </si>
  <si>
    <t>Electrical work arrangements</t>
  </si>
  <si>
    <t xml:space="preserve">Plumbing work arrangements </t>
  </si>
  <si>
    <t>Miscellaneous items of work</t>
  </si>
  <si>
    <t xml:space="preserve">    ENGINEER</t>
  </si>
  <si>
    <r>
      <t xml:space="preserve">                                          </t>
    </r>
    <r>
      <rPr>
        <b/>
        <u/>
        <sz val="14"/>
        <rFont val="Arial Narrow"/>
        <family val="2"/>
      </rPr>
      <t xml:space="preserve"> ABSTRACT ESTIMATE</t>
    </r>
  </si>
  <si>
    <t xml:space="preserve">                  ESTIMATE AMOUNT:- </t>
  </si>
  <si>
    <t>S.NO</t>
  </si>
  <si>
    <t>DESCRIPTION OF WORKS</t>
  </si>
  <si>
    <t>PER</t>
  </si>
  <si>
    <t xml:space="preserve">Earth work excavation for open foundation </t>
  </si>
  <si>
    <t>R.C.C  lintel,sunshade,loft,R.C.C ROOF1:2:4mix,+Steel</t>
  </si>
  <si>
    <t>DETAILED ESTIMATE</t>
  </si>
  <si>
    <t>SI.No</t>
  </si>
  <si>
    <t>B   (m)</t>
  </si>
  <si>
    <t>D   (m)</t>
  </si>
  <si>
    <t>L   (m)</t>
  </si>
  <si>
    <t>REMARK</t>
  </si>
  <si>
    <t>Cu.m</t>
  </si>
  <si>
    <t>Sand filling for foundation/basement in pure river sand including materials &amp; labour charges etc.</t>
  </si>
  <si>
    <t>&amp;mild steel including materials &amp; labour charges etc.</t>
  </si>
  <si>
    <t>Sq.m</t>
  </si>
  <si>
    <t>Plastering for ceiling in C.M 1:3 mix 10mm thick including materials &amp; labour charges etc.</t>
  </si>
  <si>
    <t>Doors &amp; Windows  including materials &amp; labour charges etc</t>
  </si>
  <si>
    <t>Electrical work  including materials &amp; labour charges etc</t>
  </si>
  <si>
    <t>Plumbing  work  including materials &amp; labour charges etc</t>
  </si>
  <si>
    <t>Septic tank   work  including materials &amp; labour charges etc</t>
  </si>
  <si>
    <t>Bore work arrangements  including materials &amp; labour charges etc</t>
  </si>
  <si>
    <t>add</t>
  </si>
  <si>
    <t>DESCRIPTION OF WORK</t>
  </si>
  <si>
    <t>P.C.C 1:5:10 mix for foundation , 40mm metal graded including materials &amp; labour charges etc.</t>
  </si>
  <si>
    <t>Plastering for all walls C.M 1:5 mix, 12mm thick  thorouly inner &amp;</t>
  </si>
  <si>
    <t>Plastering for  Ceiling in C.M 1:3 mix</t>
  </si>
  <si>
    <t>Plastering for all walls Inner &amp; outer  in c.m 1:5</t>
  </si>
  <si>
    <t>Doors &amp; Windows Wood work arrangements</t>
  </si>
  <si>
    <t xml:space="preserve">White wash and colour wash inner and outer </t>
  </si>
  <si>
    <t>REMARKS</t>
  </si>
  <si>
    <t>RATE (Rs)</t>
  </si>
  <si>
    <t>AMOUNT ( Rs)</t>
  </si>
  <si>
    <t>Grill works</t>
  </si>
  <si>
    <t xml:space="preserve">Brick work in c.m. 1:5 with chamber bricks for superstructure including materials &amp; labour charges etc. </t>
  </si>
  <si>
    <t>Ground floor</t>
  </si>
  <si>
    <t>Sand filling for foundation/basement</t>
  </si>
  <si>
    <t>P.C.C 1:5:10  for foundation/basement ,40mm metal grade</t>
  </si>
  <si>
    <t xml:space="preserve">Brick work in super structure c.m. 1:5 mix </t>
  </si>
  <si>
    <t>Septic tank work arrangements</t>
  </si>
  <si>
    <t>Cupboard work arrangements</t>
  </si>
  <si>
    <t>Cupboard work arrangements including materials &amp; labour charges etc</t>
  </si>
  <si>
    <t>R.C.C  1:2:4 for Beam, sunshade, loft,  roof, using tor steel rods</t>
  </si>
  <si>
    <t>parapet wall all round</t>
  </si>
  <si>
    <t xml:space="preserve">Foundation </t>
  </si>
  <si>
    <t xml:space="preserve">Ground floor - </t>
  </si>
  <si>
    <t xml:space="preserve">Ground floor </t>
  </si>
  <si>
    <t>Basement -bulding all</t>
  </si>
  <si>
    <t>Roof  slab</t>
  </si>
  <si>
    <t xml:space="preserve">          - building all</t>
  </si>
  <si>
    <t>Tiles flooring  using materials &amp; labour charges etc.</t>
  </si>
  <si>
    <t xml:space="preserve">          - building allround</t>
  </si>
  <si>
    <t>Elevation item of work</t>
  </si>
  <si>
    <t>R.C.C  dummy column 1:3:6 mix,+Steel</t>
  </si>
  <si>
    <t xml:space="preserve">Tiles  flooring finish </t>
  </si>
  <si>
    <t>RUPEES: Nine Lakhs only</t>
  </si>
  <si>
    <t>Rs.  9,00,000</t>
  </si>
  <si>
    <t>Earth work excavation for hard soil in depth of 4'</t>
  </si>
  <si>
    <t>allround</t>
  </si>
  <si>
    <t>f/r steps</t>
  </si>
  <si>
    <t>D/F-pcc</t>
  </si>
  <si>
    <t>D/F-rr footing 1</t>
  </si>
  <si>
    <t>D/F-rr footing 2</t>
  </si>
  <si>
    <t>PB allround</t>
  </si>
  <si>
    <t>W-SILL SLAB</t>
  </si>
  <si>
    <t>LL ALLROUND</t>
  </si>
  <si>
    <t>W,D-SUNSHAD</t>
  </si>
  <si>
    <t>LOFT</t>
  </si>
  <si>
    <t>ROOF SLAB</t>
  </si>
  <si>
    <t>CENTERING &amp; SCAFFOLDING WORK using tor steel rods</t>
  </si>
  <si>
    <t>w-sill slab</t>
  </si>
  <si>
    <t>lb allround inside</t>
  </si>
  <si>
    <t>lb allround out side</t>
  </si>
  <si>
    <t>lb-w-bottom</t>
  </si>
  <si>
    <t>lb-md-bottom</t>
  </si>
  <si>
    <t>lb-d1-bottom</t>
  </si>
  <si>
    <t>w-sunshad-bottom</t>
  </si>
  <si>
    <t>d-sunshad-bottom</t>
  </si>
  <si>
    <t>w-sunshad-3sides</t>
  </si>
  <si>
    <t>d-sunshad-3sides</t>
  </si>
  <si>
    <t>roOF SLAB 4sides</t>
  </si>
  <si>
    <t>loft bottom</t>
  </si>
  <si>
    <t>loft  1side</t>
  </si>
  <si>
    <t>D/F SUNSHAD SIDE</t>
  </si>
  <si>
    <t>D/F LOFT SIDE</t>
  </si>
  <si>
    <t>REINFORCEMENT WORK</t>
  </si>
  <si>
    <t>PB</t>
  </si>
  <si>
    <t>SILL SLAB+LB+LOFT+SUNSHAD</t>
  </si>
  <si>
    <t>ADD</t>
  </si>
  <si>
    <t>KG</t>
  </si>
  <si>
    <t xml:space="preserve">R.R. WORK </t>
  </si>
  <si>
    <t>allround-F1</t>
  </si>
  <si>
    <t>allround-F2</t>
  </si>
  <si>
    <t xml:space="preserve">Brick work in c.m. 1:5  IN FOUNDATION with chamber bricks for erials &amp; labour charges etc. </t>
  </si>
  <si>
    <t>STEPS 1</t>
  </si>
  <si>
    <t>STEPS 2</t>
  </si>
  <si>
    <t>STEPS 3</t>
  </si>
  <si>
    <t>STEPS 4</t>
  </si>
  <si>
    <t>ALLROUND</t>
  </si>
  <si>
    <t>D/F MD</t>
  </si>
  <si>
    <t>D/F D1</t>
  </si>
  <si>
    <t>D/F W</t>
  </si>
  <si>
    <t>D/F LB</t>
  </si>
  <si>
    <t>DPC</t>
  </si>
  <si>
    <t>SQ.M</t>
  </si>
  <si>
    <t xml:space="preserve">  OWNER :</t>
  </si>
  <si>
    <t>inner wall allround</t>
  </si>
  <si>
    <t>outer wall</t>
  </si>
  <si>
    <t>parapet inner</t>
  </si>
  <si>
    <t>parapet top</t>
  </si>
  <si>
    <t>STEPS5</t>
  </si>
  <si>
    <t>STEPS 6</t>
  </si>
  <si>
    <t>steps</t>
  </si>
  <si>
    <t>STEPS 1 side</t>
  </si>
  <si>
    <t xml:space="preserve">              Loft bottom+top+side</t>
  </si>
  <si>
    <t xml:space="preserve">    Sunshad bottom +top+front </t>
  </si>
  <si>
    <t xml:space="preserve">    Sunshad l/r side</t>
  </si>
  <si>
    <t xml:space="preserve">          - building</t>
  </si>
  <si>
    <t>Weathering course concrete including materials &amp; labour charges etc.</t>
  </si>
  <si>
    <t>Weathering course tiles including materials &amp; labour charges etc.</t>
  </si>
  <si>
    <t>plastering wall inner + outer</t>
  </si>
  <si>
    <t>plastering ceilling</t>
  </si>
  <si>
    <t>White wash for Inner &amp; Outer  including materials &amp; labour charges etc.</t>
  </si>
  <si>
    <t>colour wash for Inner &amp; Outer  including materials &amp; labour charges etc.</t>
  </si>
  <si>
    <t>PB1</t>
  </si>
  <si>
    <t>PB2</t>
  </si>
  <si>
    <t>D/F-COLUMN</t>
  </si>
  <si>
    <t>D/F- footing 1</t>
  </si>
  <si>
    <t>Basement -FLOORING PCC</t>
  </si>
  <si>
    <t>COLUMN</t>
  </si>
  <si>
    <t>CLB-MD1</t>
  </si>
  <si>
    <t>CLB-D1</t>
  </si>
  <si>
    <t>CLB-W</t>
  </si>
  <si>
    <t>ROOF BEAM1</t>
  </si>
  <si>
    <t>ROOF BEAM2</t>
  </si>
  <si>
    <t>DUMMY CONCRETE 1:3:6</t>
  </si>
  <si>
    <t>CLB-MD1-bottom</t>
  </si>
  <si>
    <t>CLB-MD1-side</t>
  </si>
  <si>
    <t>CLB-D1-bottom</t>
  </si>
  <si>
    <t>CLB-D1-side</t>
  </si>
  <si>
    <t>CLB-W-bottom</t>
  </si>
  <si>
    <t>CLB-W-side</t>
  </si>
  <si>
    <t>W,D-SUNSHAD-bottom</t>
  </si>
  <si>
    <t>W,D-SUNSHAD-frent face</t>
  </si>
  <si>
    <t>W,D-SUNSHAD-side</t>
  </si>
  <si>
    <t>LOFT-w-bottom</t>
  </si>
  <si>
    <t>LOFT- cl-side</t>
  </si>
  <si>
    <t>LOFT- bottom</t>
  </si>
  <si>
    <t>LOFT- f+l+r side</t>
  </si>
  <si>
    <t>CL for loft</t>
  </si>
  <si>
    <t>ROOF BEAM1-bottom</t>
  </si>
  <si>
    <t>ROOF BEAM1-inner side</t>
  </si>
  <si>
    <t>ROOF BEAM1-outre side</t>
  </si>
  <si>
    <t>ROOF BEAM2-bottom</t>
  </si>
  <si>
    <t>ROOF BEAM2-inner side</t>
  </si>
  <si>
    <t>ROOF BEAM2-outre side</t>
  </si>
  <si>
    <t>ROOF SLAB-bottom</t>
  </si>
  <si>
    <t>dummy column</t>
  </si>
  <si>
    <t>D/F column-pb joint-5m</t>
  </si>
  <si>
    <t>D/F column-pb joint-3m</t>
  </si>
  <si>
    <t>D/F column-rb joint-5m</t>
  </si>
  <si>
    <t>D/F column-rb joint-3m</t>
  </si>
  <si>
    <t>ROOF beam</t>
  </si>
  <si>
    <t>column</t>
  </si>
  <si>
    <t>binding wire</t>
  </si>
  <si>
    <r>
      <t xml:space="preserve">   </t>
    </r>
    <r>
      <rPr>
        <b/>
        <u/>
        <sz val="12"/>
        <rFont val="Arial Narrow"/>
        <family val="2"/>
      </rPr>
      <t xml:space="preserve">DETAILED ESTIMATE FOR THE PROPOSED NEW </t>
    </r>
    <r>
      <rPr>
        <b/>
        <u/>
        <sz val="12"/>
        <color indexed="8"/>
        <rFont val="Arial Narrow"/>
        <family val="2"/>
      </rPr>
      <t>CONSTRUCTION  OF RESIDENTIAL BUILDING (GROUND FLOOR ).</t>
    </r>
  </si>
  <si>
    <r>
      <t xml:space="preserve">   </t>
    </r>
    <r>
      <rPr>
        <b/>
        <u/>
        <sz val="12"/>
        <rFont val="Arial Narrow"/>
        <family val="2"/>
      </rPr>
      <t xml:space="preserve">DETAILED ESTIMATE FOR THE PROPOSED NEW </t>
    </r>
    <r>
      <rPr>
        <b/>
        <u/>
        <sz val="12"/>
        <color indexed="8"/>
        <rFont val="Arial Narrow"/>
        <family val="2"/>
      </rPr>
      <t>CONSTRUCTION  OF RESIDENTIAL BUILDING (GROUND FLOOR )</t>
    </r>
  </si>
  <si>
    <r>
      <t xml:space="preserve">   </t>
    </r>
    <r>
      <rPr>
        <b/>
        <u/>
        <sz val="12"/>
        <rFont val="Arial Narrow"/>
        <family val="2"/>
      </rPr>
      <t xml:space="preserve"> ABSTRACT ESTIMATE FOR THE PROPOSED NEW CONSTRUCTION  OF RESIDENTIAL BUILDING (GROUND FLOOR)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</si>
</sst>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family val="2"/>
    </font>
    <font>
      <b/>
      <u/>
      <sz val="12"/>
      <name val="Arial Narrow"/>
      <family val="2"/>
    </font>
    <font>
      <b/>
      <u/>
      <sz val="12"/>
      <color indexed="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indexed="21"/>
      <name val="Arial Narrow"/>
      <family val="2"/>
    </font>
    <font>
      <b/>
      <sz val="14"/>
      <name val="Arial Narrow"/>
      <family val="2"/>
    </font>
    <font>
      <b/>
      <u/>
      <sz val="14"/>
      <name val="Arial Narrow"/>
      <family val="2"/>
    </font>
    <font>
      <u/>
      <sz val="12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8"/>
      <name val="Arial"/>
      <family val="2"/>
    </font>
    <font>
      <b/>
      <sz val="11"/>
      <name val="Arial Narrow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9" fillId="0" borderId="0" xfId="0" applyFont="1"/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4" fillId="0" borderId="0" xfId="0" applyNumberFormat="1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vertical="top" wrapText="1"/>
    </xf>
    <xf numFmtId="0" fontId="4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wrapText="1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left" vertical="top"/>
    </xf>
    <xf numFmtId="0" fontId="9" fillId="0" borderId="1" xfId="0" applyFont="1" applyBorder="1"/>
    <xf numFmtId="2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 applyAlignment="1"/>
    <xf numFmtId="2" fontId="4" fillId="0" borderId="1" xfId="0" applyNumberFormat="1" applyFont="1" applyBorder="1" applyAlignmen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/>
    <xf numFmtId="0" fontId="10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4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left"/>
    </xf>
    <xf numFmtId="0" fontId="0" fillId="0" borderId="1" xfId="0" applyFont="1" applyBorder="1" applyAlignment="1">
      <alignment horizontal="justify" vertical="center"/>
    </xf>
    <xf numFmtId="0" fontId="13" fillId="0" borderId="1" xfId="0" applyFont="1" applyBorder="1" applyAlignment="1">
      <alignment horizontal="justify" vertical="center"/>
    </xf>
    <xf numFmtId="2" fontId="4" fillId="2" borderId="1" xfId="0" applyNumberFormat="1" applyFont="1" applyFill="1" applyBorder="1" applyAlignment="1"/>
    <xf numFmtId="2" fontId="4" fillId="3" borderId="1" xfId="0" applyNumberFormat="1" applyFont="1" applyFill="1" applyBorder="1" applyAlignment="1"/>
    <xf numFmtId="0" fontId="0" fillId="0" borderId="0" xfId="0" applyFont="1" applyAlignment="1">
      <alignment horizontal="justify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justify" vertical="center"/>
    </xf>
    <xf numFmtId="0" fontId="4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/>
    <xf numFmtId="0" fontId="3" fillId="4" borderId="1" xfId="0" applyFont="1" applyFill="1" applyBorder="1" applyAlignment="1">
      <alignment horizontal="left"/>
    </xf>
    <xf numFmtId="0" fontId="3" fillId="4" borderId="0" xfId="0" applyFont="1" applyFill="1" applyBorder="1"/>
    <xf numFmtId="0" fontId="2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9"/>
  <sheetViews>
    <sheetView tabSelected="1" zoomScale="120" zoomScaleNormal="120" zoomScaleSheetLayoutView="115" workbookViewId="0">
      <selection activeCell="L12" sqref="L12"/>
    </sheetView>
  </sheetViews>
  <sheetFormatPr defaultRowHeight="15.75" x14ac:dyDescent="0.25"/>
  <cols>
    <col min="1" max="1" width="7.28515625" style="17" customWidth="1"/>
    <col min="2" max="2" width="43.85546875" style="12" customWidth="1"/>
    <col min="3" max="3" width="8.5703125" style="14" customWidth="1"/>
    <col min="4" max="5" width="10.28515625" style="13" customWidth="1"/>
    <col min="6" max="6" width="8.140625" style="13" customWidth="1"/>
    <col min="7" max="7" width="10.85546875" style="20" customWidth="1"/>
    <col min="8" max="8" width="10" style="8" customWidth="1"/>
    <col min="9" max="9" width="7.42578125" style="15" customWidth="1"/>
    <col min="10" max="10" width="6.5703125" style="15" customWidth="1"/>
    <col min="11" max="11" width="9" style="15" customWidth="1"/>
    <col min="12" max="16384" width="9.140625" style="15"/>
  </cols>
  <sheetData>
    <row r="1" spans="1:11" x14ac:dyDescent="0.25">
      <c r="A1" s="92" t="s">
        <v>20</v>
      </c>
      <c r="B1" s="92"/>
      <c r="C1" s="92"/>
      <c r="D1" s="92"/>
      <c r="E1" s="92"/>
      <c r="F1" s="92"/>
      <c r="G1" s="92"/>
      <c r="H1" s="92"/>
      <c r="I1" s="6"/>
      <c r="J1" s="6"/>
      <c r="K1" s="6"/>
    </row>
    <row r="2" spans="1:11" x14ac:dyDescent="0.25">
      <c r="A2" s="92"/>
      <c r="B2" s="92"/>
      <c r="C2" s="92"/>
      <c r="D2" s="92"/>
      <c r="E2" s="92"/>
      <c r="F2" s="92"/>
      <c r="G2" s="92"/>
      <c r="H2" s="92"/>
      <c r="I2" s="6"/>
      <c r="J2" s="6"/>
      <c r="K2" s="6"/>
    </row>
    <row r="3" spans="1:11" ht="15.75" customHeight="1" x14ac:dyDescent="0.25">
      <c r="A3" s="83" t="s">
        <v>179</v>
      </c>
      <c r="B3" s="84"/>
      <c r="C3" s="84"/>
      <c r="D3" s="84"/>
      <c r="E3" s="84"/>
      <c r="F3" s="84"/>
      <c r="G3" s="84"/>
      <c r="H3" s="85"/>
      <c r="I3" s="7"/>
      <c r="J3" s="6"/>
      <c r="K3" s="6"/>
    </row>
    <row r="4" spans="1:11" ht="15.75" customHeight="1" x14ac:dyDescent="0.25">
      <c r="A4" s="86"/>
      <c r="B4" s="87"/>
      <c r="C4" s="87"/>
      <c r="D4" s="87"/>
      <c r="E4" s="87"/>
      <c r="F4" s="87"/>
      <c r="G4" s="87"/>
      <c r="H4" s="88"/>
      <c r="I4" s="7"/>
      <c r="J4" s="6"/>
      <c r="K4" s="6"/>
    </row>
    <row r="5" spans="1:11" ht="15.75" customHeight="1" x14ac:dyDescent="0.25">
      <c r="A5" s="89"/>
      <c r="B5" s="90"/>
      <c r="C5" s="90"/>
      <c r="D5" s="90"/>
      <c r="E5" s="90"/>
      <c r="F5" s="90"/>
      <c r="G5" s="90"/>
      <c r="H5" s="91"/>
      <c r="I5" s="7"/>
      <c r="J5" s="6"/>
      <c r="K5" s="6"/>
    </row>
    <row r="6" spans="1:11" ht="15.75" customHeight="1" x14ac:dyDescent="0.25">
      <c r="A6" s="82"/>
      <c r="B6" s="82"/>
      <c r="C6" s="82"/>
      <c r="D6" s="82"/>
      <c r="E6" s="82"/>
      <c r="F6" s="82"/>
      <c r="G6" s="82"/>
      <c r="H6" s="82"/>
      <c r="I6" s="7"/>
      <c r="J6" s="6"/>
      <c r="K6" s="6"/>
    </row>
    <row r="7" spans="1:11" ht="15.75" customHeight="1" x14ac:dyDescent="0.25">
      <c r="A7" s="49" t="s">
        <v>119</v>
      </c>
      <c r="B7" s="26"/>
      <c r="C7" s="27"/>
      <c r="D7" s="29"/>
      <c r="E7" s="50"/>
      <c r="F7" s="51"/>
      <c r="G7" s="29"/>
      <c r="H7" s="52"/>
      <c r="I7" s="7"/>
      <c r="J7" s="6"/>
      <c r="K7" s="6"/>
    </row>
    <row r="8" spans="1:11" s="16" customFormat="1" ht="15.75" customHeight="1" x14ac:dyDescent="0.2">
      <c r="A8" s="50"/>
      <c r="B8" s="50"/>
      <c r="C8" s="50"/>
      <c r="D8" s="50"/>
      <c r="E8" s="50"/>
      <c r="F8" s="50"/>
      <c r="G8" s="50"/>
      <c r="H8" s="50"/>
    </row>
    <row r="9" spans="1:11" s="18" customFormat="1" ht="15" customHeight="1" x14ac:dyDescent="0.25">
      <c r="A9" s="37" t="s">
        <v>21</v>
      </c>
      <c r="B9" s="39" t="s">
        <v>37</v>
      </c>
      <c r="C9" s="39" t="s">
        <v>0</v>
      </c>
      <c r="D9" s="33" t="s">
        <v>24</v>
      </c>
      <c r="E9" s="33" t="s">
        <v>22</v>
      </c>
      <c r="F9" s="33" t="s">
        <v>23</v>
      </c>
      <c r="G9" s="33" t="s">
        <v>1</v>
      </c>
      <c r="H9" s="39" t="s">
        <v>25</v>
      </c>
    </row>
    <row r="10" spans="1:11" s="19" customFormat="1" ht="17.850000000000001" customHeight="1" x14ac:dyDescent="0.25">
      <c r="A10" s="63">
        <v>1</v>
      </c>
      <c r="B10" s="68" t="s">
        <v>71</v>
      </c>
      <c r="C10" s="39"/>
      <c r="D10" s="53"/>
      <c r="E10" s="33"/>
      <c r="F10" s="33"/>
      <c r="G10" s="54"/>
      <c r="H10" s="32"/>
    </row>
    <row r="11" spans="1:11" s="19" customFormat="1" ht="17.850000000000001" customHeight="1" x14ac:dyDescent="0.25">
      <c r="A11" s="63"/>
      <c r="B11" s="32" t="s">
        <v>2</v>
      </c>
      <c r="C11" s="39"/>
      <c r="D11" s="53"/>
      <c r="E11" s="33"/>
      <c r="F11" s="33"/>
      <c r="G11" s="54"/>
      <c r="H11" s="32"/>
    </row>
    <row r="12" spans="1:11" x14ac:dyDescent="0.25">
      <c r="A12" s="63"/>
      <c r="B12" s="46" t="s">
        <v>58</v>
      </c>
      <c r="C12" s="43"/>
      <c r="D12" s="42"/>
      <c r="E12" s="42"/>
      <c r="F12" s="42"/>
      <c r="G12" s="55"/>
      <c r="H12" s="32"/>
    </row>
    <row r="13" spans="1:11" x14ac:dyDescent="0.25">
      <c r="A13" s="63"/>
      <c r="B13" s="46" t="s">
        <v>72</v>
      </c>
      <c r="C13" s="43">
        <v>1</v>
      </c>
      <c r="D13" s="42">
        <v>16.920000000000002</v>
      </c>
      <c r="E13" s="42">
        <v>1.1000000000000001</v>
      </c>
      <c r="F13" s="42">
        <v>1.22</v>
      </c>
      <c r="G13" s="55">
        <f>(C13*D13*E13*F13)</f>
        <v>22.70664</v>
      </c>
      <c r="H13" s="32"/>
    </row>
    <row r="14" spans="1:11" x14ac:dyDescent="0.25">
      <c r="A14" s="63"/>
      <c r="B14" s="46" t="s">
        <v>73</v>
      </c>
      <c r="C14" s="56">
        <v>2</v>
      </c>
      <c r="D14" s="57">
        <v>1.42</v>
      </c>
      <c r="E14" s="42">
        <v>1.6</v>
      </c>
      <c r="F14" s="42">
        <v>0.3</v>
      </c>
      <c r="G14" s="55">
        <f t="shared" ref="G14" si="0">(C14*D14*E14*F14)</f>
        <v>1.3631999999999997</v>
      </c>
      <c r="H14" s="32"/>
    </row>
    <row r="15" spans="1:11" x14ac:dyDescent="0.25">
      <c r="A15" s="63"/>
      <c r="B15" s="46" t="s">
        <v>36</v>
      </c>
      <c r="C15" s="56"/>
      <c r="D15" s="57"/>
      <c r="E15" s="42"/>
      <c r="F15" s="42"/>
      <c r="G15" s="55">
        <v>0.43</v>
      </c>
      <c r="H15" s="32"/>
    </row>
    <row r="16" spans="1:11" x14ac:dyDescent="0.25">
      <c r="A16" s="63"/>
      <c r="B16" s="32"/>
      <c r="C16" s="43"/>
      <c r="D16" s="42"/>
      <c r="E16" s="42"/>
      <c r="F16" s="33" t="s">
        <v>4</v>
      </c>
      <c r="G16" s="54">
        <f>SUM(G13:G15)</f>
        <v>24.499839999999999</v>
      </c>
      <c r="H16" s="32" t="s">
        <v>26</v>
      </c>
    </row>
    <row r="17" spans="1:8" s="19" customFormat="1" ht="15" customHeight="1" x14ac:dyDescent="0.25">
      <c r="A17" s="63">
        <v>2</v>
      </c>
      <c r="B17" s="32" t="s">
        <v>27</v>
      </c>
      <c r="C17" s="39"/>
      <c r="D17" s="33"/>
      <c r="E17" s="33"/>
      <c r="F17" s="33"/>
      <c r="G17" s="54"/>
      <c r="H17" s="32"/>
    </row>
    <row r="18" spans="1:8" x14ac:dyDescent="0.25">
      <c r="A18" s="63"/>
      <c r="B18" s="46" t="s">
        <v>58</v>
      </c>
      <c r="C18" s="43"/>
      <c r="D18" s="42"/>
      <c r="E18" s="42"/>
      <c r="F18" s="42"/>
      <c r="G18" s="55"/>
      <c r="H18" s="32"/>
    </row>
    <row r="19" spans="1:8" x14ac:dyDescent="0.25">
      <c r="A19" s="63"/>
      <c r="B19" s="46" t="s">
        <v>72</v>
      </c>
      <c r="C19" s="43">
        <v>1</v>
      </c>
      <c r="D19" s="42">
        <v>16.920000000000002</v>
      </c>
      <c r="E19" s="42">
        <v>1.1000000000000001</v>
      </c>
      <c r="F19" s="42">
        <v>1.22</v>
      </c>
      <c r="G19" s="55">
        <f>(C19*D19*E19*F19)</f>
        <v>22.70664</v>
      </c>
      <c r="H19" s="32"/>
    </row>
    <row r="20" spans="1:8" x14ac:dyDescent="0.25">
      <c r="A20" s="63"/>
      <c r="B20" s="46" t="s">
        <v>73</v>
      </c>
      <c r="C20" s="56">
        <v>2</v>
      </c>
      <c r="D20" s="57">
        <v>1.42</v>
      </c>
      <c r="E20" s="42">
        <v>1.6</v>
      </c>
      <c r="F20" s="42">
        <v>0.15</v>
      </c>
      <c r="G20" s="55">
        <f t="shared" ref="G20" si="1">(C20*D20*E20*F20)</f>
        <v>0.68159999999999987</v>
      </c>
      <c r="H20" s="32"/>
    </row>
    <row r="21" spans="1:8" ht="15" customHeight="1" x14ac:dyDescent="0.25">
      <c r="A21" s="63"/>
      <c r="B21" s="46" t="s">
        <v>61</v>
      </c>
      <c r="C21" s="43">
        <v>1</v>
      </c>
      <c r="D21" s="42">
        <v>4.7699999999999996</v>
      </c>
      <c r="E21" s="42">
        <v>2.77</v>
      </c>
      <c r="F21" s="42">
        <v>0.8</v>
      </c>
      <c r="G21" s="55">
        <f t="shared" ref="G21" si="2">C21*D21*E21*F21</f>
        <v>10.570320000000001</v>
      </c>
      <c r="H21" s="32"/>
    </row>
    <row r="22" spans="1:8" ht="15" customHeight="1" x14ac:dyDescent="0.25">
      <c r="A22" s="63"/>
      <c r="B22" s="46"/>
      <c r="C22" s="43"/>
      <c r="D22" s="42"/>
      <c r="E22" s="42"/>
      <c r="F22" s="42"/>
      <c r="G22" s="55">
        <f>SUM(G18:G21)</f>
        <v>33.958559999999999</v>
      </c>
      <c r="H22" s="32"/>
    </row>
    <row r="23" spans="1:8" x14ac:dyDescent="0.25">
      <c r="A23" s="63"/>
      <c r="B23" s="46" t="s">
        <v>74</v>
      </c>
      <c r="C23" s="56">
        <v>1</v>
      </c>
      <c r="D23" s="57">
        <v>16.920000000000002</v>
      </c>
      <c r="E23" s="42">
        <v>1.1000000000000001</v>
      </c>
      <c r="F23" s="42">
        <v>0.15</v>
      </c>
      <c r="G23" s="55">
        <f t="shared" ref="G23" si="3">C23*D23*E23*F23</f>
        <v>2.7918000000000003</v>
      </c>
      <c r="H23" s="32"/>
    </row>
    <row r="24" spans="1:8" ht="15" customHeight="1" x14ac:dyDescent="0.25">
      <c r="A24" s="63"/>
      <c r="B24" s="46" t="s">
        <v>75</v>
      </c>
      <c r="C24" s="43">
        <v>1</v>
      </c>
      <c r="D24" s="42">
        <v>16.920000000000002</v>
      </c>
      <c r="E24" s="42">
        <v>0.68</v>
      </c>
      <c r="F24" s="42">
        <v>0.46</v>
      </c>
      <c r="G24" s="55">
        <f>C24*D24*E24*F24</f>
        <v>5.2925760000000004</v>
      </c>
      <c r="H24" s="32"/>
    </row>
    <row r="25" spans="1:8" ht="15" customHeight="1" x14ac:dyDescent="0.25">
      <c r="A25" s="63"/>
      <c r="B25" s="46" t="s">
        <v>76</v>
      </c>
      <c r="C25" s="43">
        <v>1</v>
      </c>
      <c r="D25" s="42">
        <v>16.920000000000002</v>
      </c>
      <c r="E25" s="42">
        <v>0.45</v>
      </c>
      <c r="F25" s="42">
        <v>0.46</v>
      </c>
      <c r="G25" s="55">
        <f>C25*D25*E25*F25</f>
        <v>3.5024400000000004</v>
      </c>
      <c r="H25" s="32"/>
    </row>
    <row r="26" spans="1:8" ht="15" customHeight="1" x14ac:dyDescent="0.25">
      <c r="A26" s="63"/>
      <c r="B26" s="46"/>
      <c r="C26" s="43"/>
      <c r="D26" s="42"/>
      <c r="E26" s="42"/>
      <c r="F26" s="42"/>
      <c r="G26" s="55">
        <f>SUM(G23:G25)</f>
        <v>11.586816000000001</v>
      </c>
      <c r="H26" s="32"/>
    </row>
    <row r="27" spans="1:8" ht="15" customHeight="1" x14ac:dyDescent="0.25">
      <c r="A27" s="63"/>
      <c r="B27" s="46"/>
      <c r="C27" s="43"/>
      <c r="D27" s="42"/>
      <c r="E27" s="42"/>
      <c r="F27" s="42"/>
      <c r="G27" s="55">
        <f>G22-G26</f>
        <v>22.371744</v>
      </c>
      <c r="H27" s="32"/>
    </row>
    <row r="28" spans="1:8" ht="15" customHeight="1" x14ac:dyDescent="0.25">
      <c r="A28" s="63"/>
      <c r="B28" s="46" t="s">
        <v>36</v>
      </c>
      <c r="C28" s="43"/>
      <c r="D28" s="42"/>
      <c r="E28" s="42"/>
      <c r="F28" s="42"/>
      <c r="G28" s="55">
        <v>0.43</v>
      </c>
      <c r="H28" s="32"/>
    </row>
    <row r="29" spans="1:8" ht="15" customHeight="1" x14ac:dyDescent="0.25">
      <c r="A29" s="63"/>
      <c r="B29" s="46"/>
      <c r="C29" s="43"/>
      <c r="D29" s="42"/>
      <c r="E29" s="42"/>
      <c r="F29" s="33" t="s">
        <v>4</v>
      </c>
      <c r="G29" s="54">
        <f>G22-G26+G28</f>
        <v>22.801743999999999</v>
      </c>
      <c r="H29" s="32" t="str">
        <f>H16</f>
        <v>Cu.m</v>
      </c>
    </row>
    <row r="30" spans="1:8" ht="18" customHeight="1" x14ac:dyDescent="0.25">
      <c r="A30" s="63">
        <v>3</v>
      </c>
      <c r="B30" s="32" t="s">
        <v>38</v>
      </c>
      <c r="C30" s="43"/>
      <c r="D30" s="42"/>
      <c r="E30" s="42"/>
      <c r="F30" s="42"/>
      <c r="G30" s="55"/>
      <c r="H30" s="38"/>
    </row>
    <row r="31" spans="1:8" x14ac:dyDescent="0.25">
      <c r="A31" s="63"/>
      <c r="B31" s="46" t="s">
        <v>58</v>
      </c>
      <c r="C31" s="43"/>
      <c r="D31" s="42"/>
      <c r="E31" s="42"/>
      <c r="F31" s="42"/>
      <c r="G31" s="55"/>
      <c r="H31" s="32"/>
    </row>
    <row r="32" spans="1:8" x14ac:dyDescent="0.25">
      <c r="A32" s="63"/>
      <c r="B32" s="46" t="s">
        <v>72</v>
      </c>
      <c r="C32" s="43">
        <v>1</v>
      </c>
      <c r="D32" s="42">
        <v>16.920000000000002</v>
      </c>
      <c r="E32" s="42">
        <v>1.1000000000000001</v>
      </c>
      <c r="F32" s="42">
        <v>0.15</v>
      </c>
      <c r="G32" s="55">
        <f>(C32*D32*E32*F32)</f>
        <v>2.7918000000000003</v>
      </c>
      <c r="H32" s="32"/>
    </row>
    <row r="33" spans="1:8" x14ac:dyDescent="0.25">
      <c r="A33" s="63"/>
      <c r="B33" s="46" t="s">
        <v>73</v>
      </c>
      <c r="C33" s="56">
        <v>2</v>
      </c>
      <c r="D33" s="57">
        <v>1.42</v>
      </c>
      <c r="E33" s="42">
        <v>1.6</v>
      </c>
      <c r="F33" s="42">
        <v>0.15</v>
      </c>
      <c r="G33" s="55">
        <f t="shared" ref="G33" si="4">(C33*D33*E33*F33)</f>
        <v>0.68159999999999987</v>
      </c>
      <c r="H33" s="32"/>
    </row>
    <row r="34" spans="1:8" ht="15" customHeight="1" x14ac:dyDescent="0.25">
      <c r="A34" s="63"/>
      <c r="B34" s="46" t="s">
        <v>61</v>
      </c>
      <c r="C34" s="43">
        <v>1</v>
      </c>
      <c r="D34" s="42">
        <v>4.7699999999999996</v>
      </c>
      <c r="E34" s="42">
        <v>2.77</v>
      </c>
      <c r="F34" s="42">
        <v>0.1</v>
      </c>
      <c r="G34" s="55">
        <f t="shared" ref="G34" si="5">C34*D34*E34*F34</f>
        <v>1.3212900000000001</v>
      </c>
      <c r="H34" s="32"/>
    </row>
    <row r="35" spans="1:8" ht="15" customHeight="1" x14ac:dyDescent="0.25">
      <c r="A35" s="63"/>
      <c r="B35" s="46" t="s">
        <v>36</v>
      </c>
      <c r="C35" s="43"/>
      <c r="D35" s="42"/>
      <c r="E35" s="42"/>
      <c r="F35" s="42"/>
      <c r="G35" s="55">
        <v>0.11</v>
      </c>
      <c r="H35" s="32"/>
    </row>
    <row r="36" spans="1:8" ht="15" customHeight="1" x14ac:dyDescent="0.25">
      <c r="A36" s="63"/>
      <c r="B36" s="46"/>
      <c r="C36" s="43"/>
      <c r="D36" s="42"/>
      <c r="E36" s="42"/>
      <c r="F36" s="33" t="s">
        <v>4</v>
      </c>
      <c r="G36" s="54">
        <f>SUM(G32:G35)</f>
        <v>4.9046900000000004</v>
      </c>
      <c r="H36" s="32" t="str">
        <f>H29</f>
        <v>Cu.m</v>
      </c>
    </row>
    <row r="37" spans="1:8" s="19" customFormat="1" x14ac:dyDescent="0.25">
      <c r="A37" s="63">
        <v>4</v>
      </c>
      <c r="B37" s="32" t="s">
        <v>56</v>
      </c>
      <c r="C37" s="39"/>
      <c r="D37" s="33"/>
      <c r="E37" s="33"/>
      <c r="F37" s="33"/>
      <c r="G37" s="54"/>
      <c r="H37" s="32"/>
    </row>
    <row r="38" spans="1:8" s="19" customFormat="1" x14ac:dyDescent="0.25">
      <c r="A38" s="63"/>
      <c r="B38" s="32" t="s">
        <v>28</v>
      </c>
      <c r="C38" s="39"/>
      <c r="D38" s="33"/>
      <c r="E38" s="33"/>
      <c r="F38" s="33"/>
      <c r="G38" s="54"/>
      <c r="H38" s="32"/>
    </row>
    <row r="39" spans="1:8" x14ac:dyDescent="0.25">
      <c r="A39" s="63"/>
      <c r="B39" s="46" t="s">
        <v>58</v>
      </c>
      <c r="C39" s="43"/>
      <c r="D39" s="42"/>
      <c r="E39" s="42"/>
      <c r="F39" s="42"/>
      <c r="G39" s="55"/>
      <c r="H39" s="32"/>
    </row>
    <row r="40" spans="1:8" x14ac:dyDescent="0.25">
      <c r="A40" s="63"/>
      <c r="B40" s="46" t="s">
        <v>77</v>
      </c>
      <c r="C40" s="43">
        <v>1</v>
      </c>
      <c r="D40" s="42">
        <v>16.920000000000002</v>
      </c>
      <c r="E40" s="42">
        <v>0.3</v>
      </c>
      <c r="F40" s="42">
        <v>0.1</v>
      </c>
      <c r="G40" s="55">
        <f>(C40*D40*E40*F40)</f>
        <v>0.50760000000000005</v>
      </c>
      <c r="H40" s="32"/>
    </row>
    <row r="41" spans="1:8" x14ac:dyDescent="0.25">
      <c r="A41" s="63"/>
      <c r="B41" s="46" t="s">
        <v>78</v>
      </c>
      <c r="C41" s="43">
        <v>2</v>
      </c>
      <c r="D41" s="42">
        <v>1.68</v>
      </c>
      <c r="E41" s="42">
        <v>0.23</v>
      </c>
      <c r="F41" s="42">
        <v>0.05</v>
      </c>
      <c r="G41" s="55">
        <f t="shared" ref="G41:G45" si="6">(C41*D41*E41*F41)</f>
        <v>3.8640000000000008E-2</v>
      </c>
      <c r="H41" s="32"/>
    </row>
    <row r="42" spans="1:8" x14ac:dyDescent="0.25">
      <c r="A42" s="63"/>
      <c r="B42" s="46" t="s">
        <v>79</v>
      </c>
      <c r="C42" s="56">
        <v>1</v>
      </c>
      <c r="D42" s="57">
        <v>16.920000000000002</v>
      </c>
      <c r="E42" s="42">
        <v>0.23</v>
      </c>
      <c r="F42" s="42">
        <v>0.15</v>
      </c>
      <c r="G42" s="55">
        <f t="shared" si="6"/>
        <v>0.58374000000000004</v>
      </c>
      <c r="H42" s="32"/>
    </row>
    <row r="43" spans="1:8" x14ac:dyDescent="0.25">
      <c r="A43" s="63"/>
      <c r="B43" s="46" t="s">
        <v>80</v>
      </c>
      <c r="C43" s="56">
        <v>4</v>
      </c>
      <c r="D43" s="57">
        <v>1.68</v>
      </c>
      <c r="E43" s="42">
        <v>0.6</v>
      </c>
      <c r="F43" s="42">
        <v>6.3E-2</v>
      </c>
      <c r="G43" s="55">
        <f t="shared" si="6"/>
        <v>0.25401600000000002</v>
      </c>
      <c r="H43" s="32"/>
    </row>
    <row r="44" spans="1:8" x14ac:dyDescent="0.25">
      <c r="A44" s="63"/>
      <c r="B44" s="46" t="s">
        <v>81</v>
      </c>
      <c r="C44" s="56">
        <v>1</v>
      </c>
      <c r="D44" s="57">
        <v>3</v>
      </c>
      <c r="E44" s="42">
        <v>0.45</v>
      </c>
      <c r="F44" s="42">
        <v>7.4999999999999997E-2</v>
      </c>
      <c r="G44" s="55">
        <f t="shared" si="6"/>
        <v>0.10125000000000001</v>
      </c>
      <c r="H44" s="32"/>
    </row>
    <row r="45" spans="1:8" x14ac:dyDescent="0.25">
      <c r="A45" s="63"/>
      <c r="B45" s="46" t="s">
        <v>82</v>
      </c>
      <c r="C45" s="43">
        <v>1</v>
      </c>
      <c r="D45" s="42">
        <v>5.46</v>
      </c>
      <c r="E45" s="42">
        <v>3.46</v>
      </c>
      <c r="F45" s="42">
        <v>0.1</v>
      </c>
      <c r="G45" s="55">
        <f t="shared" si="6"/>
        <v>1.8891600000000002</v>
      </c>
      <c r="H45" s="32"/>
    </row>
    <row r="46" spans="1:8" s="19" customFormat="1" x14ac:dyDescent="0.25">
      <c r="A46" s="63"/>
      <c r="B46" s="46" t="s">
        <v>36</v>
      </c>
      <c r="C46" s="43"/>
      <c r="D46" s="42"/>
      <c r="E46" s="42"/>
      <c r="F46" s="42"/>
      <c r="G46" s="55">
        <v>0.03</v>
      </c>
      <c r="H46" s="32"/>
    </row>
    <row r="47" spans="1:8" s="19" customFormat="1" x14ac:dyDescent="0.25">
      <c r="A47" s="63"/>
      <c r="B47" s="46"/>
      <c r="C47" s="43"/>
      <c r="D47" s="42"/>
      <c r="E47" s="42"/>
      <c r="F47" s="33" t="s">
        <v>4</v>
      </c>
      <c r="G47" s="54">
        <f>SUM(G40:G46)</f>
        <v>3.4044060000000003</v>
      </c>
      <c r="H47" s="32" t="s">
        <v>26</v>
      </c>
    </row>
    <row r="48" spans="1:8" s="19" customFormat="1" x14ac:dyDescent="0.25">
      <c r="A48" s="63">
        <v>5</v>
      </c>
      <c r="B48" s="32" t="s">
        <v>83</v>
      </c>
      <c r="C48" s="39"/>
      <c r="D48" s="33"/>
      <c r="E48" s="33"/>
      <c r="F48" s="33"/>
      <c r="G48" s="54"/>
      <c r="H48" s="32"/>
    </row>
    <row r="49" spans="1:8" s="19" customFormat="1" x14ac:dyDescent="0.25">
      <c r="A49" s="63"/>
      <c r="B49" s="32" t="s">
        <v>28</v>
      </c>
      <c r="C49" s="39"/>
      <c r="D49" s="33"/>
      <c r="E49" s="33"/>
      <c r="F49" s="33"/>
      <c r="G49" s="54"/>
      <c r="H49" s="32"/>
    </row>
    <row r="50" spans="1:8" x14ac:dyDescent="0.25">
      <c r="A50" s="56"/>
      <c r="B50" s="46" t="s">
        <v>84</v>
      </c>
      <c r="C50" s="43">
        <v>2</v>
      </c>
      <c r="D50" s="42">
        <v>1.68</v>
      </c>
      <c r="E50" s="42"/>
      <c r="F50" s="42">
        <v>0.05</v>
      </c>
      <c r="G50" s="55">
        <f>(C50*D50*F50)</f>
        <v>0.16800000000000001</v>
      </c>
      <c r="H50" s="46"/>
    </row>
    <row r="51" spans="1:8" x14ac:dyDescent="0.25">
      <c r="A51" s="56"/>
      <c r="B51" s="46" t="s">
        <v>85</v>
      </c>
      <c r="C51" s="43">
        <v>1</v>
      </c>
      <c r="D51" s="42">
        <v>16</v>
      </c>
      <c r="E51" s="42"/>
      <c r="F51" s="42">
        <v>0.15</v>
      </c>
      <c r="G51" s="55">
        <f t="shared" ref="G51:G52" si="7">(C51*D51*F51)</f>
        <v>2.4</v>
      </c>
      <c r="H51" s="46"/>
    </row>
    <row r="52" spans="1:8" x14ac:dyDescent="0.25">
      <c r="A52" s="56"/>
      <c r="B52" s="46" t="s">
        <v>86</v>
      </c>
      <c r="C52" s="43">
        <v>1</v>
      </c>
      <c r="D52" s="42">
        <v>17.84</v>
      </c>
      <c r="E52" s="42"/>
      <c r="F52" s="42">
        <v>0.15</v>
      </c>
      <c r="G52" s="55">
        <f t="shared" si="7"/>
        <v>2.6759999999999997</v>
      </c>
      <c r="H52" s="46"/>
    </row>
    <row r="53" spans="1:8" x14ac:dyDescent="0.25">
      <c r="A53" s="56"/>
      <c r="B53" s="46" t="s">
        <v>87</v>
      </c>
      <c r="C53" s="43">
        <v>2</v>
      </c>
      <c r="D53" s="42">
        <v>1.22</v>
      </c>
      <c r="E53" s="42">
        <v>0.23</v>
      </c>
      <c r="F53" s="42"/>
      <c r="G53" s="55">
        <f>(C53*D53*E53)</f>
        <v>0.56120000000000003</v>
      </c>
      <c r="H53" s="46"/>
    </row>
    <row r="54" spans="1:8" x14ac:dyDescent="0.25">
      <c r="A54" s="56"/>
      <c r="B54" s="46" t="s">
        <v>88</v>
      </c>
      <c r="C54" s="43">
        <v>1</v>
      </c>
      <c r="D54" s="42">
        <v>1.22</v>
      </c>
      <c r="E54" s="42">
        <v>0.23</v>
      </c>
      <c r="F54" s="42"/>
      <c r="G54" s="55">
        <f t="shared" ref="G54:G62" si="8">(C54*D54*E54)</f>
        <v>0.28060000000000002</v>
      </c>
      <c r="H54" s="46"/>
    </row>
    <row r="55" spans="1:8" x14ac:dyDescent="0.25">
      <c r="A55" s="56"/>
      <c r="B55" s="46" t="s">
        <v>89</v>
      </c>
      <c r="C55" s="43">
        <v>1</v>
      </c>
      <c r="D55" s="42">
        <v>0.91</v>
      </c>
      <c r="E55" s="42">
        <v>0.23</v>
      </c>
      <c r="F55" s="42"/>
      <c r="G55" s="55">
        <f t="shared" si="8"/>
        <v>0.20930000000000001</v>
      </c>
      <c r="H55" s="46"/>
    </row>
    <row r="56" spans="1:8" x14ac:dyDescent="0.25">
      <c r="A56" s="56"/>
      <c r="B56" s="46" t="s">
        <v>90</v>
      </c>
      <c r="C56" s="43">
        <v>2</v>
      </c>
      <c r="D56" s="42">
        <v>1.68</v>
      </c>
      <c r="E56" s="42">
        <v>0.6</v>
      </c>
      <c r="F56" s="42"/>
      <c r="G56" s="55">
        <f t="shared" si="8"/>
        <v>2.016</v>
      </c>
      <c r="H56" s="46"/>
    </row>
    <row r="57" spans="1:8" x14ac:dyDescent="0.25">
      <c r="A57" s="56"/>
      <c r="B57" s="46" t="s">
        <v>92</v>
      </c>
      <c r="C57" s="43">
        <v>2</v>
      </c>
      <c r="D57" s="42">
        <v>2.88</v>
      </c>
      <c r="E57" s="42"/>
      <c r="F57" s="42">
        <v>7.4999999999999997E-2</v>
      </c>
      <c r="G57" s="55">
        <f>C57*D57*F57</f>
        <v>0.432</v>
      </c>
      <c r="H57" s="46"/>
    </row>
    <row r="58" spans="1:8" x14ac:dyDescent="0.25">
      <c r="A58" s="56"/>
      <c r="B58" s="46" t="s">
        <v>91</v>
      </c>
      <c r="C58" s="43">
        <v>2</v>
      </c>
      <c r="D58" s="42">
        <v>1.68</v>
      </c>
      <c r="E58" s="42">
        <v>0.6</v>
      </c>
      <c r="F58" s="42"/>
      <c r="G58" s="55">
        <f t="shared" si="8"/>
        <v>2.016</v>
      </c>
      <c r="H58" s="46"/>
    </row>
    <row r="59" spans="1:8" x14ac:dyDescent="0.25">
      <c r="A59" s="56"/>
      <c r="B59" s="46" t="s">
        <v>93</v>
      </c>
      <c r="C59" s="43">
        <v>2</v>
      </c>
      <c r="D59" s="42">
        <v>2.88</v>
      </c>
      <c r="E59" s="42"/>
      <c r="F59" s="42">
        <v>7.4999999999999997E-2</v>
      </c>
      <c r="G59" s="55">
        <f>C59*D59*F59</f>
        <v>0.432</v>
      </c>
      <c r="H59" s="46"/>
    </row>
    <row r="60" spans="1:8" x14ac:dyDescent="0.25">
      <c r="A60" s="56"/>
      <c r="B60" s="46" t="s">
        <v>95</v>
      </c>
      <c r="C60" s="43">
        <v>1</v>
      </c>
      <c r="D60" s="42">
        <v>3</v>
      </c>
      <c r="E60" s="42">
        <v>0.45</v>
      </c>
      <c r="F60" s="42"/>
      <c r="G60" s="55">
        <f t="shared" si="8"/>
        <v>1.35</v>
      </c>
      <c r="H60" s="46"/>
    </row>
    <row r="61" spans="1:8" x14ac:dyDescent="0.25">
      <c r="A61" s="56"/>
      <c r="B61" s="46" t="s">
        <v>96</v>
      </c>
      <c r="C61" s="43">
        <v>1</v>
      </c>
      <c r="D61" s="42">
        <v>3</v>
      </c>
      <c r="E61" s="42"/>
      <c r="F61" s="42">
        <v>7.4999999999999997E-2</v>
      </c>
      <c r="G61" s="55">
        <f>C61*D61*F61</f>
        <v>0.22499999999999998</v>
      </c>
      <c r="H61" s="46"/>
    </row>
    <row r="62" spans="1:8" x14ac:dyDescent="0.25">
      <c r="A62" s="56"/>
      <c r="B62" s="46" t="s">
        <v>82</v>
      </c>
      <c r="C62" s="43">
        <v>1</v>
      </c>
      <c r="D62" s="42">
        <v>5</v>
      </c>
      <c r="E62" s="42">
        <v>3</v>
      </c>
      <c r="F62" s="42"/>
      <c r="G62" s="55">
        <f t="shared" si="8"/>
        <v>15</v>
      </c>
      <c r="H62" s="46"/>
    </row>
    <row r="63" spans="1:8" x14ac:dyDescent="0.25">
      <c r="A63" s="56"/>
      <c r="B63" s="46" t="s">
        <v>94</v>
      </c>
      <c r="C63" s="43">
        <v>1</v>
      </c>
      <c r="D63" s="42">
        <v>17.84</v>
      </c>
      <c r="E63" s="42"/>
      <c r="F63" s="42">
        <v>0.1</v>
      </c>
      <c r="G63" s="55">
        <f>C63*D63*F63</f>
        <v>1.784</v>
      </c>
      <c r="H63" s="46"/>
    </row>
    <row r="64" spans="1:8" x14ac:dyDescent="0.25">
      <c r="A64" s="56"/>
      <c r="B64" s="46"/>
      <c r="C64" s="43"/>
      <c r="D64" s="42"/>
      <c r="E64" s="42"/>
      <c r="F64" s="42"/>
      <c r="G64" s="55">
        <f>SUM(G50:G63)</f>
        <v>29.5501</v>
      </c>
      <c r="H64" s="46"/>
    </row>
    <row r="65" spans="1:8" x14ac:dyDescent="0.25">
      <c r="A65" s="56"/>
      <c r="B65" s="46" t="s">
        <v>97</v>
      </c>
      <c r="C65" s="43">
        <v>4</v>
      </c>
      <c r="D65" s="42">
        <v>1.68</v>
      </c>
      <c r="E65" s="42"/>
      <c r="F65" s="42">
        <v>7.4999999999999997E-2</v>
      </c>
      <c r="G65" s="55">
        <f>C65*D65*F65</f>
        <v>0.504</v>
      </c>
      <c r="H65" s="46"/>
    </row>
    <row r="66" spans="1:8" x14ac:dyDescent="0.25">
      <c r="A66" s="56"/>
      <c r="B66" s="46" t="s">
        <v>98</v>
      </c>
      <c r="C66" s="43">
        <v>1</v>
      </c>
      <c r="D66" s="42">
        <v>3</v>
      </c>
      <c r="E66" s="42"/>
      <c r="F66" s="42">
        <v>7.4999999999999997E-2</v>
      </c>
      <c r="G66" s="55">
        <f>C66*D66*F66</f>
        <v>0.22499999999999998</v>
      </c>
      <c r="H66" s="46"/>
    </row>
    <row r="67" spans="1:8" x14ac:dyDescent="0.25">
      <c r="A67" s="56"/>
      <c r="B67" s="46"/>
      <c r="C67" s="43"/>
      <c r="D67" s="42"/>
      <c r="E67" s="42"/>
      <c r="F67" s="42"/>
      <c r="G67" s="55">
        <f>SUM(G65:G66)</f>
        <v>0.72899999999999998</v>
      </c>
      <c r="H67" s="46"/>
    </row>
    <row r="68" spans="1:8" x14ac:dyDescent="0.25">
      <c r="A68" s="56"/>
      <c r="B68" s="46"/>
      <c r="C68" s="43"/>
      <c r="D68" s="42"/>
      <c r="E68" s="42"/>
      <c r="F68" s="42"/>
      <c r="G68" s="55">
        <f>G64-G67</f>
        <v>28.821100000000001</v>
      </c>
      <c r="H68" s="46"/>
    </row>
    <row r="69" spans="1:8" s="19" customFormat="1" x14ac:dyDescent="0.25">
      <c r="A69" s="63"/>
      <c r="B69" s="46" t="s">
        <v>36</v>
      </c>
      <c r="C69" s="43"/>
      <c r="D69" s="42"/>
      <c r="E69" s="42"/>
      <c r="F69" s="42"/>
      <c r="G69" s="55">
        <v>0.57999999999999996</v>
      </c>
      <c r="H69" s="32"/>
    </row>
    <row r="70" spans="1:8" s="19" customFormat="1" x14ac:dyDescent="0.25">
      <c r="A70" s="63"/>
      <c r="B70" s="46"/>
      <c r="C70" s="43"/>
      <c r="D70" s="42"/>
      <c r="E70" s="42"/>
      <c r="F70" s="33" t="s">
        <v>4</v>
      </c>
      <c r="G70" s="54">
        <f>SUM(G68:G69)</f>
        <v>29.4011</v>
      </c>
      <c r="H70" s="32" t="s">
        <v>26</v>
      </c>
    </row>
    <row r="71" spans="1:8" s="19" customFormat="1" x14ac:dyDescent="0.25">
      <c r="A71" s="63"/>
      <c r="B71" s="70" t="s">
        <v>99</v>
      </c>
      <c r="C71" s="43"/>
      <c r="D71" s="42"/>
      <c r="E71" s="42"/>
      <c r="F71" s="33"/>
      <c r="G71" s="54"/>
      <c r="H71" s="32"/>
    </row>
    <row r="72" spans="1:8" x14ac:dyDescent="0.25">
      <c r="A72" s="56"/>
      <c r="B72" s="69" t="s">
        <v>100</v>
      </c>
      <c r="C72" s="43">
        <v>1</v>
      </c>
      <c r="D72" s="42">
        <v>0.51</v>
      </c>
      <c r="E72" s="42">
        <v>60</v>
      </c>
      <c r="F72" s="42"/>
      <c r="G72" s="55">
        <f>C72*D72*E72</f>
        <v>30.6</v>
      </c>
      <c r="H72" s="46"/>
    </row>
    <row r="73" spans="1:8" x14ac:dyDescent="0.25">
      <c r="A73" s="56"/>
      <c r="B73" s="69" t="s">
        <v>101</v>
      </c>
      <c r="C73" s="43">
        <v>1</v>
      </c>
      <c r="D73" s="42">
        <v>0.98</v>
      </c>
      <c r="E73" s="42">
        <v>60</v>
      </c>
      <c r="F73" s="42"/>
      <c r="G73" s="55">
        <f>C73*D73*E73</f>
        <v>58.8</v>
      </c>
      <c r="H73" s="46"/>
    </row>
    <row r="74" spans="1:8" x14ac:dyDescent="0.25">
      <c r="A74" s="56"/>
      <c r="B74" s="69" t="s">
        <v>82</v>
      </c>
      <c r="C74" s="43">
        <v>1</v>
      </c>
      <c r="D74" s="42">
        <v>1.89</v>
      </c>
      <c r="E74" s="42">
        <v>80</v>
      </c>
      <c r="F74" s="42"/>
      <c r="G74" s="55">
        <f>C74*D74*E74</f>
        <v>151.19999999999999</v>
      </c>
      <c r="H74" s="46"/>
    </row>
    <row r="75" spans="1:8" x14ac:dyDescent="0.25">
      <c r="A75" s="56"/>
      <c r="B75" s="69" t="s">
        <v>102</v>
      </c>
      <c r="C75" s="43"/>
      <c r="D75" s="42"/>
      <c r="E75" s="42"/>
      <c r="F75" s="42"/>
      <c r="G75" s="55">
        <v>5.4</v>
      </c>
      <c r="H75" s="46"/>
    </row>
    <row r="76" spans="1:8" s="19" customFormat="1" x14ac:dyDescent="0.25">
      <c r="A76" s="63"/>
      <c r="B76" s="69"/>
      <c r="C76" s="43"/>
      <c r="D76" s="42"/>
      <c r="E76" s="42"/>
      <c r="F76" s="33"/>
      <c r="G76" s="54">
        <f>SUM(G72:G75)</f>
        <v>246</v>
      </c>
      <c r="H76" s="32" t="s">
        <v>103</v>
      </c>
    </row>
    <row r="77" spans="1:8" s="19" customFormat="1" x14ac:dyDescent="0.25">
      <c r="A77" s="63"/>
      <c r="B77" s="32" t="s">
        <v>104</v>
      </c>
      <c r="C77" s="39"/>
      <c r="D77" s="33"/>
      <c r="E77" s="33"/>
      <c r="F77" s="33"/>
      <c r="G77" s="54"/>
      <c r="H77" s="32"/>
    </row>
    <row r="78" spans="1:8" x14ac:dyDescent="0.25">
      <c r="A78" s="63"/>
      <c r="B78" s="46" t="s">
        <v>58</v>
      </c>
      <c r="C78" s="43"/>
      <c r="D78" s="42"/>
      <c r="E78" s="42"/>
      <c r="F78" s="42"/>
      <c r="G78" s="55"/>
      <c r="H78" s="32"/>
    </row>
    <row r="79" spans="1:8" x14ac:dyDescent="0.25">
      <c r="A79" s="63"/>
      <c r="B79" s="46" t="s">
        <v>105</v>
      </c>
      <c r="C79" s="43">
        <v>1</v>
      </c>
      <c r="D79" s="42">
        <v>16.920000000000002</v>
      </c>
      <c r="E79" s="42">
        <v>0.68</v>
      </c>
      <c r="F79" s="42">
        <v>0.46</v>
      </c>
      <c r="G79" s="55">
        <f>(C79*D79*E79*F79)</f>
        <v>5.2925760000000004</v>
      </c>
      <c r="H79" s="32"/>
    </row>
    <row r="80" spans="1:8" x14ac:dyDescent="0.25">
      <c r="A80" s="63"/>
      <c r="B80" s="46" t="s">
        <v>106</v>
      </c>
      <c r="C80" s="43">
        <v>1</v>
      </c>
      <c r="D80" s="42">
        <v>16.920000000000002</v>
      </c>
      <c r="E80" s="42">
        <v>0.45</v>
      </c>
      <c r="F80" s="42">
        <v>0.46</v>
      </c>
      <c r="G80" s="55">
        <f>(C80*D80*E80*F80)</f>
        <v>3.5024400000000004</v>
      </c>
      <c r="H80" s="32"/>
    </row>
    <row r="81" spans="1:10" x14ac:dyDescent="0.25">
      <c r="A81" s="63"/>
      <c r="B81" s="46" t="s">
        <v>106</v>
      </c>
      <c r="C81" s="43">
        <v>1</v>
      </c>
      <c r="D81" s="42">
        <v>16.920000000000002</v>
      </c>
      <c r="E81" s="42">
        <v>0.45</v>
      </c>
      <c r="F81" s="42">
        <v>0.8</v>
      </c>
      <c r="G81" s="55">
        <f>(C81*D81*E81*F81)</f>
        <v>6.0912000000000006</v>
      </c>
      <c r="H81" s="32"/>
    </row>
    <row r="82" spans="1:10" s="19" customFormat="1" x14ac:dyDescent="0.25">
      <c r="A82" s="63"/>
      <c r="B82" s="46" t="s">
        <v>36</v>
      </c>
      <c r="C82" s="43"/>
      <c r="D82" s="42"/>
      <c r="E82" s="42"/>
      <c r="F82" s="42"/>
      <c r="G82" s="55">
        <v>0.21</v>
      </c>
      <c r="H82" s="32"/>
    </row>
    <row r="83" spans="1:10" s="19" customFormat="1" x14ac:dyDescent="0.25">
      <c r="A83" s="63"/>
      <c r="B83" s="46"/>
      <c r="C83" s="43"/>
      <c r="D83" s="42"/>
      <c r="E83" s="42"/>
      <c r="F83" s="33" t="s">
        <v>4</v>
      </c>
      <c r="G83" s="54">
        <f>SUM(G79:G82)</f>
        <v>15.096216000000002</v>
      </c>
      <c r="H83" s="32" t="s">
        <v>26</v>
      </c>
    </row>
    <row r="84" spans="1:10" s="19" customFormat="1" x14ac:dyDescent="0.25">
      <c r="A84" s="63"/>
      <c r="B84" s="32" t="s">
        <v>107</v>
      </c>
      <c r="C84" s="39"/>
      <c r="D84" s="33"/>
      <c r="E84" s="33"/>
      <c r="F84" s="33"/>
      <c r="G84" s="54"/>
      <c r="H84" s="32"/>
    </row>
    <row r="85" spans="1:10" x14ac:dyDescent="0.25">
      <c r="A85" s="63"/>
      <c r="B85" s="46" t="s">
        <v>58</v>
      </c>
      <c r="C85" s="43"/>
      <c r="D85" s="42"/>
      <c r="E85" s="42"/>
      <c r="F85" s="42"/>
      <c r="G85" s="55"/>
      <c r="H85" s="32"/>
    </row>
    <row r="86" spans="1:10" x14ac:dyDescent="0.25">
      <c r="A86" s="63"/>
      <c r="B86" s="46" t="s">
        <v>108</v>
      </c>
      <c r="C86" s="43">
        <v>2</v>
      </c>
      <c r="D86" s="42">
        <v>1.5</v>
      </c>
      <c r="E86" s="42">
        <v>1.22</v>
      </c>
      <c r="F86" s="42">
        <v>0.15</v>
      </c>
      <c r="G86" s="55">
        <f t="shared" ref="G86:G91" si="9">(C86*D86*E86*F86)</f>
        <v>0.54900000000000004</v>
      </c>
      <c r="H86" s="32"/>
    </row>
    <row r="87" spans="1:10" x14ac:dyDescent="0.25">
      <c r="A87" s="63"/>
      <c r="B87" s="46" t="s">
        <v>109</v>
      </c>
      <c r="C87" s="43">
        <v>2</v>
      </c>
      <c r="D87" s="42">
        <v>1.25</v>
      </c>
      <c r="E87" s="42">
        <v>1.22</v>
      </c>
      <c r="F87" s="42">
        <v>0.15</v>
      </c>
      <c r="G87" s="55">
        <f t="shared" si="9"/>
        <v>0.45749999999999996</v>
      </c>
      <c r="H87" s="32"/>
    </row>
    <row r="88" spans="1:10" x14ac:dyDescent="0.25">
      <c r="A88" s="63"/>
      <c r="B88" s="46" t="s">
        <v>110</v>
      </c>
      <c r="C88" s="43">
        <v>2</v>
      </c>
      <c r="D88" s="42">
        <v>1</v>
      </c>
      <c r="E88" s="42">
        <v>1.22</v>
      </c>
      <c r="F88" s="42">
        <v>0.15</v>
      </c>
      <c r="G88" s="55">
        <f t="shared" si="9"/>
        <v>0.36599999999999999</v>
      </c>
      <c r="H88" s="32"/>
    </row>
    <row r="89" spans="1:10" x14ac:dyDescent="0.25">
      <c r="A89" s="63"/>
      <c r="B89" s="46" t="s">
        <v>111</v>
      </c>
      <c r="C89" s="43">
        <v>2</v>
      </c>
      <c r="D89" s="42">
        <v>0.75</v>
      </c>
      <c r="E89" s="42">
        <v>1.22</v>
      </c>
      <c r="F89" s="42">
        <v>0.15</v>
      </c>
      <c r="G89" s="55">
        <f t="shared" si="9"/>
        <v>0.27450000000000002</v>
      </c>
      <c r="H89" s="32"/>
    </row>
    <row r="90" spans="1:10" x14ac:dyDescent="0.25">
      <c r="A90" s="63"/>
      <c r="B90" s="46" t="s">
        <v>124</v>
      </c>
      <c r="C90" s="43">
        <v>2</v>
      </c>
      <c r="D90" s="42">
        <v>0.5</v>
      </c>
      <c r="E90" s="42">
        <v>1.22</v>
      </c>
      <c r="F90" s="42">
        <v>0.15</v>
      </c>
      <c r="G90" s="55">
        <f t="shared" si="9"/>
        <v>0.183</v>
      </c>
      <c r="H90" s="32"/>
    </row>
    <row r="91" spans="1:10" x14ac:dyDescent="0.25">
      <c r="A91" s="63"/>
      <c r="B91" s="46" t="s">
        <v>125</v>
      </c>
      <c r="C91" s="43">
        <v>2</v>
      </c>
      <c r="D91" s="42">
        <v>0.25</v>
      </c>
      <c r="E91" s="42">
        <v>1.22</v>
      </c>
      <c r="F91" s="42">
        <v>0.15</v>
      </c>
      <c r="G91" s="55">
        <f t="shared" si="9"/>
        <v>9.1499999999999998E-2</v>
      </c>
      <c r="H91" s="32"/>
    </row>
    <row r="92" spans="1:10" s="19" customFormat="1" x14ac:dyDescent="0.25">
      <c r="A92" s="63"/>
      <c r="B92" s="46" t="s">
        <v>36</v>
      </c>
      <c r="C92" s="43"/>
      <c r="D92" s="42"/>
      <c r="E92" s="42"/>
      <c r="F92" s="42"/>
      <c r="G92" s="55">
        <v>0.08</v>
      </c>
      <c r="H92" s="32"/>
    </row>
    <row r="93" spans="1:10" s="19" customFormat="1" x14ac:dyDescent="0.25">
      <c r="A93" s="63"/>
      <c r="B93" s="46"/>
      <c r="C93" s="43"/>
      <c r="D93" s="42"/>
      <c r="E93" s="42"/>
      <c r="F93" s="33" t="s">
        <v>4</v>
      </c>
      <c r="G93" s="54">
        <f>SUM(G86:G92)</f>
        <v>2.0015000000000001</v>
      </c>
      <c r="H93" s="32" t="s">
        <v>26</v>
      </c>
    </row>
    <row r="94" spans="1:10" s="19" customFormat="1" x14ac:dyDescent="0.25">
      <c r="A94" s="63">
        <v>6</v>
      </c>
      <c r="B94" s="32" t="s">
        <v>48</v>
      </c>
      <c r="C94" s="39"/>
      <c r="D94" s="33"/>
      <c r="E94" s="33"/>
      <c r="F94" s="38"/>
      <c r="G94" s="38"/>
      <c r="H94" s="38"/>
      <c r="J94" s="18"/>
    </row>
    <row r="95" spans="1:10" x14ac:dyDescent="0.25">
      <c r="A95" s="63"/>
      <c r="B95" s="46" t="s">
        <v>59</v>
      </c>
      <c r="C95" s="43"/>
      <c r="D95" s="42"/>
      <c r="E95" s="42"/>
      <c r="F95" s="42"/>
      <c r="G95" s="55"/>
      <c r="H95" s="32"/>
    </row>
    <row r="96" spans="1:10" x14ac:dyDescent="0.25">
      <c r="A96" s="63"/>
      <c r="B96" s="46" t="s">
        <v>112</v>
      </c>
      <c r="C96" s="43">
        <v>1</v>
      </c>
      <c r="D96" s="42">
        <v>16.920000000000002</v>
      </c>
      <c r="E96" s="42">
        <v>0.23</v>
      </c>
      <c r="F96" s="42">
        <v>3.05</v>
      </c>
      <c r="G96" s="55">
        <f t="shared" ref="G96" si="10">C96*D96*E96*F96</f>
        <v>11.869380000000001</v>
      </c>
      <c r="H96" s="32"/>
    </row>
    <row r="97" spans="1:10" x14ac:dyDescent="0.25">
      <c r="A97" s="63"/>
      <c r="B97" s="46" t="s">
        <v>57</v>
      </c>
      <c r="C97" s="43">
        <v>1</v>
      </c>
      <c r="D97" s="42">
        <v>16.920000000000002</v>
      </c>
      <c r="E97" s="42">
        <v>0.23</v>
      </c>
      <c r="F97" s="42">
        <v>1.22</v>
      </c>
      <c r="G97" s="55">
        <f t="shared" ref="G97" si="11">C97*D97*E97*F97</f>
        <v>4.7477520000000002</v>
      </c>
      <c r="H97" s="32"/>
    </row>
    <row r="98" spans="1:10" x14ac:dyDescent="0.25">
      <c r="A98" s="63"/>
      <c r="B98" s="46"/>
      <c r="C98" s="43"/>
      <c r="D98" s="42"/>
      <c r="E98" s="42"/>
      <c r="F98" s="42"/>
      <c r="G98" s="55">
        <f>SUM(G96:G97)</f>
        <v>16.617132000000002</v>
      </c>
      <c r="H98" s="32"/>
    </row>
    <row r="99" spans="1:10" s="19" customFormat="1" x14ac:dyDescent="0.25">
      <c r="A99" s="63"/>
      <c r="B99" s="46" t="s">
        <v>113</v>
      </c>
      <c r="C99" s="43">
        <v>1</v>
      </c>
      <c r="D99" s="42">
        <v>1.22</v>
      </c>
      <c r="E99" s="42">
        <v>0.23</v>
      </c>
      <c r="F99" s="42">
        <v>2.1</v>
      </c>
      <c r="G99" s="55">
        <f t="shared" ref="G99" si="12">C99*D99*E99*F99</f>
        <v>0.58926000000000001</v>
      </c>
      <c r="H99" s="32"/>
    </row>
    <row r="100" spans="1:10" s="19" customFormat="1" x14ac:dyDescent="0.25">
      <c r="A100" s="63"/>
      <c r="B100" s="46" t="s">
        <v>114</v>
      </c>
      <c r="C100" s="43">
        <v>1</v>
      </c>
      <c r="D100" s="42">
        <v>0.91</v>
      </c>
      <c r="E100" s="42">
        <v>0.23</v>
      </c>
      <c r="F100" s="42">
        <v>2.1</v>
      </c>
      <c r="G100" s="55">
        <f t="shared" ref="G100:G101" si="13">C100*D100*E100*F100</f>
        <v>0.43953000000000003</v>
      </c>
      <c r="H100" s="32"/>
    </row>
    <row r="101" spans="1:10" s="19" customFormat="1" x14ac:dyDescent="0.25">
      <c r="A101" s="63"/>
      <c r="B101" s="46" t="s">
        <v>115</v>
      </c>
      <c r="C101" s="43">
        <v>2</v>
      </c>
      <c r="D101" s="42">
        <v>1.22</v>
      </c>
      <c r="E101" s="42">
        <v>0.23</v>
      </c>
      <c r="F101" s="42">
        <v>1.37</v>
      </c>
      <c r="G101" s="55">
        <f t="shared" si="13"/>
        <v>0.76884400000000008</v>
      </c>
      <c r="H101" s="32"/>
    </row>
    <row r="102" spans="1:10" s="19" customFormat="1" x14ac:dyDescent="0.25">
      <c r="A102" s="63"/>
      <c r="B102" s="46" t="s">
        <v>116</v>
      </c>
      <c r="C102" s="43">
        <v>1</v>
      </c>
      <c r="D102" s="42">
        <v>16.920000000000002</v>
      </c>
      <c r="E102" s="42">
        <v>0.23</v>
      </c>
      <c r="F102" s="42">
        <v>0.15</v>
      </c>
      <c r="G102" s="55">
        <f t="shared" ref="G102" si="14">C102*D102*E102*F102</f>
        <v>0.58374000000000004</v>
      </c>
      <c r="H102" s="32"/>
    </row>
    <row r="103" spans="1:10" s="19" customFormat="1" x14ac:dyDescent="0.25">
      <c r="A103" s="63"/>
      <c r="B103" s="46"/>
      <c r="C103" s="43"/>
      <c r="D103" s="42"/>
      <c r="E103" s="42"/>
      <c r="F103" s="42"/>
      <c r="G103" s="55">
        <f>SUM(G99:G102)</f>
        <v>2.3813740000000001</v>
      </c>
      <c r="H103" s="32"/>
    </row>
    <row r="104" spans="1:10" s="19" customFormat="1" x14ac:dyDescent="0.25">
      <c r="A104" s="63"/>
      <c r="B104" s="46"/>
      <c r="C104" s="43"/>
      <c r="D104" s="42"/>
      <c r="E104" s="42"/>
      <c r="F104" s="42"/>
      <c r="G104" s="55">
        <f>G98-G103</f>
        <v>14.235758000000001</v>
      </c>
      <c r="H104" s="32"/>
    </row>
    <row r="105" spans="1:10" ht="17.25" customHeight="1" x14ac:dyDescent="0.25">
      <c r="A105" s="63"/>
      <c r="B105" s="46" t="s">
        <v>36</v>
      </c>
      <c r="C105" s="43"/>
      <c r="D105" s="42"/>
      <c r="E105" s="42"/>
      <c r="F105" s="42"/>
      <c r="G105" s="55">
        <v>0.26</v>
      </c>
      <c r="H105" s="32"/>
    </row>
    <row r="106" spans="1:10" ht="17.25" customHeight="1" x14ac:dyDescent="0.25">
      <c r="A106" s="63"/>
      <c r="B106" s="46"/>
      <c r="C106" s="43"/>
      <c r="D106" s="42"/>
      <c r="E106" s="42"/>
      <c r="F106" s="33" t="s">
        <v>4</v>
      </c>
      <c r="G106" s="54">
        <f>SUM(G104:G105)</f>
        <v>14.495758</v>
      </c>
      <c r="H106" s="32" t="s">
        <v>26</v>
      </c>
    </row>
    <row r="107" spans="1:10" s="19" customFormat="1" x14ac:dyDescent="0.25">
      <c r="A107" s="63">
        <v>6</v>
      </c>
      <c r="B107" s="32" t="s">
        <v>117</v>
      </c>
      <c r="C107" s="39"/>
      <c r="D107" s="33"/>
      <c r="E107" s="33"/>
      <c r="F107" s="38"/>
      <c r="G107" s="38"/>
      <c r="H107" s="38"/>
      <c r="J107" s="18"/>
    </row>
    <row r="108" spans="1:10" x14ac:dyDescent="0.25">
      <c r="A108" s="63"/>
      <c r="B108" s="46" t="s">
        <v>59</v>
      </c>
      <c r="C108" s="43"/>
      <c r="D108" s="42"/>
      <c r="E108" s="42"/>
      <c r="F108" s="42"/>
      <c r="G108" s="55"/>
      <c r="H108" s="32"/>
    </row>
    <row r="109" spans="1:10" x14ac:dyDescent="0.25">
      <c r="A109" s="63"/>
      <c r="B109" s="46" t="s">
        <v>112</v>
      </c>
      <c r="C109" s="43">
        <v>1</v>
      </c>
      <c r="D109" s="42">
        <v>16.920000000000002</v>
      </c>
      <c r="E109" s="42">
        <v>0.23</v>
      </c>
      <c r="F109" s="42"/>
      <c r="G109" s="55">
        <f>C109*D109*E109</f>
        <v>3.8916000000000004</v>
      </c>
      <c r="H109" s="32" t="s">
        <v>118</v>
      </c>
    </row>
    <row r="110" spans="1:10" ht="17.25" customHeight="1" x14ac:dyDescent="0.25">
      <c r="A110" s="63"/>
      <c r="B110" s="46" t="s">
        <v>36</v>
      </c>
      <c r="C110" s="43"/>
      <c r="D110" s="42"/>
      <c r="E110" s="42"/>
      <c r="F110" s="42"/>
      <c r="G110" s="55">
        <v>0.11</v>
      </c>
      <c r="H110" s="32"/>
    </row>
    <row r="111" spans="1:10" ht="17.25" customHeight="1" x14ac:dyDescent="0.25">
      <c r="A111" s="63"/>
      <c r="B111" s="46"/>
      <c r="C111" s="43"/>
      <c r="D111" s="42"/>
      <c r="E111" s="42"/>
      <c r="F111" s="33" t="s">
        <v>4</v>
      </c>
      <c r="G111" s="54">
        <f>SUM(G109:G110)</f>
        <v>4.0016000000000007</v>
      </c>
      <c r="H111" s="32" t="s">
        <v>118</v>
      </c>
    </row>
    <row r="112" spans="1:10" s="19" customFormat="1" ht="15.75" customHeight="1" x14ac:dyDescent="0.25">
      <c r="A112" s="63">
        <v>7</v>
      </c>
      <c r="B112" s="32" t="s">
        <v>39</v>
      </c>
      <c r="C112" s="39"/>
      <c r="D112" s="33"/>
      <c r="E112" s="33"/>
      <c r="F112" s="33"/>
      <c r="G112" s="54"/>
      <c r="H112" s="32"/>
    </row>
    <row r="113" spans="1:8" x14ac:dyDescent="0.25">
      <c r="A113" s="63"/>
      <c r="B113" s="58" t="s">
        <v>5</v>
      </c>
      <c r="C113" s="43"/>
      <c r="D113" s="42"/>
      <c r="E113" s="42"/>
      <c r="F113" s="23"/>
      <c r="G113" s="55"/>
      <c r="H113" s="32"/>
    </row>
    <row r="114" spans="1:8" x14ac:dyDescent="0.25">
      <c r="A114" s="56"/>
      <c r="B114" s="41" t="s">
        <v>120</v>
      </c>
      <c r="C114" s="43">
        <v>1</v>
      </c>
      <c r="D114" s="42">
        <v>16</v>
      </c>
      <c r="E114" s="42"/>
      <c r="F114" s="23">
        <v>3.05</v>
      </c>
      <c r="G114" s="55">
        <f>C114*D114*F114</f>
        <v>48.8</v>
      </c>
      <c r="H114" s="46"/>
    </row>
    <row r="115" spans="1:8" x14ac:dyDescent="0.25">
      <c r="A115" s="56"/>
      <c r="B115" s="41" t="s">
        <v>121</v>
      </c>
      <c r="C115" s="43">
        <v>1</v>
      </c>
      <c r="D115" s="42">
        <v>17.84</v>
      </c>
      <c r="E115" s="42"/>
      <c r="F115" s="23">
        <v>4.37</v>
      </c>
      <c r="G115" s="55">
        <f t="shared" ref="G115:G116" si="15">C115*D115*F115</f>
        <v>77.960800000000006</v>
      </c>
      <c r="H115" s="46"/>
    </row>
    <row r="116" spans="1:8" x14ac:dyDescent="0.25">
      <c r="A116" s="56"/>
      <c r="B116" s="41" t="s">
        <v>122</v>
      </c>
      <c r="C116" s="43">
        <v>1</v>
      </c>
      <c r="D116" s="42">
        <v>16</v>
      </c>
      <c r="E116" s="42"/>
      <c r="F116" s="23">
        <v>1.22</v>
      </c>
      <c r="G116" s="55">
        <f t="shared" si="15"/>
        <v>19.52</v>
      </c>
      <c r="H116" s="46"/>
    </row>
    <row r="117" spans="1:8" x14ac:dyDescent="0.25">
      <c r="A117" s="56"/>
      <c r="B117" s="41" t="s">
        <v>123</v>
      </c>
      <c r="C117" s="43">
        <v>1</v>
      </c>
      <c r="D117" s="42">
        <v>16.920000000000002</v>
      </c>
      <c r="E117" s="42">
        <v>0.23</v>
      </c>
      <c r="F117" s="42"/>
      <c r="G117" s="55">
        <f>C117*D117*E117</f>
        <v>3.8916000000000004</v>
      </c>
      <c r="H117" s="46"/>
    </row>
    <row r="118" spans="1:8" x14ac:dyDescent="0.25">
      <c r="A118" s="63"/>
      <c r="B118" s="46" t="s">
        <v>127</v>
      </c>
      <c r="C118" s="43">
        <v>4</v>
      </c>
      <c r="D118" s="42">
        <v>1.5</v>
      </c>
      <c r="E118" s="42"/>
      <c r="F118" s="42">
        <v>0.15</v>
      </c>
      <c r="G118" s="55">
        <f>C118*D118*F118</f>
        <v>0.89999999999999991</v>
      </c>
      <c r="H118" s="32"/>
    </row>
    <row r="119" spans="1:8" x14ac:dyDescent="0.25">
      <c r="A119" s="63"/>
      <c r="B119" s="46" t="s">
        <v>109</v>
      </c>
      <c r="C119" s="43">
        <v>4</v>
      </c>
      <c r="D119" s="42">
        <v>1.25</v>
      </c>
      <c r="E119" s="42"/>
      <c r="F119" s="42">
        <v>0.15</v>
      </c>
      <c r="G119" s="55">
        <f t="shared" ref="G119:G123" si="16">C119*D119*F119</f>
        <v>0.75</v>
      </c>
      <c r="H119" s="32"/>
    </row>
    <row r="120" spans="1:8" x14ac:dyDescent="0.25">
      <c r="A120" s="63"/>
      <c r="B120" s="46" t="s">
        <v>110</v>
      </c>
      <c r="C120" s="43">
        <v>4</v>
      </c>
      <c r="D120" s="42">
        <v>1</v>
      </c>
      <c r="E120" s="42"/>
      <c r="F120" s="42">
        <v>0.15</v>
      </c>
      <c r="G120" s="55">
        <f t="shared" si="16"/>
        <v>0.6</v>
      </c>
      <c r="H120" s="32"/>
    </row>
    <row r="121" spans="1:8" x14ac:dyDescent="0.25">
      <c r="A121" s="63"/>
      <c r="B121" s="46" t="s">
        <v>111</v>
      </c>
      <c r="C121" s="43">
        <v>4</v>
      </c>
      <c r="D121" s="42">
        <v>0.75</v>
      </c>
      <c r="E121" s="42"/>
      <c r="F121" s="42">
        <v>0.15</v>
      </c>
      <c r="G121" s="55">
        <f t="shared" si="16"/>
        <v>0.44999999999999996</v>
      </c>
      <c r="H121" s="32"/>
    </row>
    <row r="122" spans="1:8" x14ac:dyDescent="0.25">
      <c r="A122" s="63"/>
      <c r="B122" s="46" t="s">
        <v>124</v>
      </c>
      <c r="C122" s="43">
        <v>4</v>
      </c>
      <c r="D122" s="42">
        <v>0.5</v>
      </c>
      <c r="E122" s="42"/>
      <c r="F122" s="42">
        <v>0.15</v>
      </c>
      <c r="G122" s="55">
        <f t="shared" si="16"/>
        <v>0.3</v>
      </c>
      <c r="H122" s="32"/>
    </row>
    <row r="123" spans="1:8" x14ac:dyDescent="0.25">
      <c r="A123" s="63"/>
      <c r="B123" s="46" t="s">
        <v>125</v>
      </c>
      <c r="C123" s="43">
        <v>4</v>
      </c>
      <c r="D123" s="42">
        <v>0.25</v>
      </c>
      <c r="E123" s="42"/>
      <c r="F123" s="42">
        <v>0.15</v>
      </c>
      <c r="G123" s="55">
        <f t="shared" si="16"/>
        <v>0.15</v>
      </c>
      <c r="H123" s="32"/>
    </row>
    <row r="124" spans="1:8" x14ac:dyDescent="0.25">
      <c r="A124" s="63"/>
      <c r="B124" s="46" t="s">
        <v>126</v>
      </c>
      <c r="C124" s="43">
        <v>2</v>
      </c>
      <c r="D124" s="42">
        <v>2.4</v>
      </c>
      <c r="E124" s="42">
        <v>1.22</v>
      </c>
      <c r="F124" s="42"/>
      <c r="G124" s="55">
        <f>C124*D124*E124</f>
        <v>5.8559999999999999</v>
      </c>
      <c r="H124" s="32"/>
    </row>
    <row r="125" spans="1:8" x14ac:dyDescent="0.25">
      <c r="A125" s="63"/>
      <c r="B125" s="46"/>
      <c r="C125" s="43"/>
      <c r="D125" s="42"/>
      <c r="E125" s="42"/>
      <c r="F125" s="42"/>
      <c r="G125" s="71">
        <f>SUM(G114:G124)</f>
        <v>159.17840000000001</v>
      </c>
      <c r="H125" s="32"/>
    </row>
    <row r="126" spans="1:8" s="19" customFormat="1" x14ac:dyDescent="0.25">
      <c r="A126" s="63"/>
      <c r="B126" s="46" t="s">
        <v>113</v>
      </c>
      <c r="C126" s="43">
        <v>1</v>
      </c>
      <c r="D126" s="42">
        <v>1.22</v>
      </c>
      <c r="E126" s="42"/>
      <c r="F126" s="42">
        <v>2.1</v>
      </c>
      <c r="G126" s="55">
        <f t="shared" ref="G126:G128" si="17">C126*D126*F126</f>
        <v>2.5619999999999998</v>
      </c>
      <c r="H126" s="32"/>
    </row>
    <row r="127" spans="1:8" s="19" customFormat="1" x14ac:dyDescent="0.25">
      <c r="A127" s="63"/>
      <c r="B127" s="46" t="s">
        <v>114</v>
      </c>
      <c r="C127" s="43">
        <v>1</v>
      </c>
      <c r="D127" s="42">
        <v>0.91</v>
      </c>
      <c r="E127" s="42"/>
      <c r="F127" s="42">
        <v>2.1</v>
      </c>
      <c r="G127" s="55">
        <f t="shared" si="17"/>
        <v>1.9110000000000003</v>
      </c>
      <c r="H127" s="32"/>
    </row>
    <row r="128" spans="1:8" s="19" customFormat="1" x14ac:dyDescent="0.25">
      <c r="A128" s="63"/>
      <c r="B128" s="46" t="s">
        <v>115</v>
      </c>
      <c r="C128" s="43">
        <v>2</v>
      </c>
      <c r="D128" s="42">
        <v>1.22</v>
      </c>
      <c r="E128" s="42"/>
      <c r="F128" s="42">
        <v>1.37</v>
      </c>
      <c r="G128" s="55">
        <f t="shared" si="17"/>
        <v>3.3428</v>
      </c>
      <c r="H128" s="32"/>
    </row>
    <row r="129" spans="1:8" x14ac:dyDescent="0.25">
      <c r="A129" s="56"/>
      <c r="B129" s="41"/>
      <c r="C129" s="43"/>
      <c r="D129" s="42"/>
      <c r="E129" s="42"/>
      <c r="F129" s="42"/>
      <c r="G129" s="72">
        <f>SUM(G126:G128)</f>
        <v>7.8157999999999994</v>
      </c>
      <c r="H129" s="46"/>
    </row>
    <row r="130" spans="1:8" x14ac:dyDescent="0.25">
      <c r="A130" s="56"/>
      <c r="B130" s="41"/>
      <c r="C130" s="43"/>
      <c r="D130" s="42"/>
      <c r="E130" s="42"/>
      <c r="F130" s="42"/>
      <c r="G130" s="55">
        <f>G125-G129</f>
        <v>151.36260000000001</v>
      </c>
      <c r="H130" s="46"/>
    </row>
    <row r="131" spans="1:8" x14ac:dyDescent="0.25">
      <c r="A131" s="63"/>
      <c r="B131" s="41" t="s">
        <v>36</v>
      </c>
      <c r="C131" s="43"/>
      <c r="D131" s="42"/>
      <c r="E131" s="42"/>
      <c r="F131" s="42"/>
      <c r="G131" s="55">
        <v>3.64</v>
      </c>
      <c r="H131" s="32"/>
    </row>
    <row r="132" spans="1:8" x14ac:dyDescent="0.25">
      <c r="A132" s="63"/>
      <c r="B132" s="41"/>
      <c r="C132" s="43"/>
      <c r="D132" s="42"/>
      <c r="E132" s="42"/>
      <c r="F132" s="38" t="s">
        <v>4</v>
      </c>
      <c r="G132" s="54">
        <f>SUM(G130:G131)</f>
        <v>155.0026</v>
      </c>
      <c r="H132" s="32" t="s">
        <v>29</v>
      </c>
    </row>
    <row r="133" spans="1:8" x14ac:dyDescent="0.25">
      <c r="A133" s="63"/>
      <c r="B133" s="41"/>
      <c r="C133" s="43"/>
      <c r="D133" s="42"/>
      <c r="E133" s="42"/>
      <c r="F133" s="23"/>
      <c r="G133" s="55"/>
      <c r="H133" s="32"/>
    </row>
    <row r="134" spans="1:8" x14ac:dyDescent="0.25">
      <c r="A134" s="63">
        <v>8</v>
      </c>
      <c r="B134" s="32" t="s">
        <v>30</v>
      </c>
      <c r="C134" s="43"/>
      <c r="D134" s="42"/>
      <c r="E134" s="42"/>
      <c r="F134" s="42"/>
      <c r="G134" s="55"/>
      <c r="H134" s="32"/>
    </row>
    <row r="135" spans="1:8" s="19" customFormat="1" x14ac:dyDescent="0.25">
      <c r="A135" s="63"/>
      <c r="B135" s="38" t="s">
        <v>49</v>
      </c>
      <c r="C135" s="39"/>
      <c r="D135" s="33"/>
      <c r="E135" s="33"/>
      <c r="F135" s="33"/>
      <c r="G135" s="54"/>
      <c r="H135" s="32"/>
    </row>
    <row r="136" spans="1:8" s="19" customFormat="1" x14ac:dyDescent="0.25">
      <c r="A136" s="63"/>
      <c r="B136" s="46" t="s">
        <v>62</v>
      </c>
      <c r="C136" s="43"/>
      <c r="D136" s="42"/>
      <c r="E136" s="42"/>
      <c r="F136" s="42"/>
      <c r="G136" s="55"/>
      <c r="H136" s="32"/>
    </row>
    <row r="137" spans="1:8" s="19" customFormat="1" x14ac:dyDescent="0.25">
      <c r="A137" s="63"/>
      <c r="B137" s="46" t="s">
        <v>131</v>
      </c>
      <c r="C137" s="43">
        <v>1</v>
      </c>
      <c r="D137" s="42">
        <v>5</v>
      </c>
      <c r="E137" s="42">
        <v>3</v>
      </c>
      <c r="F137" s="42"/>
      <c r="G137" s="55">
        <f t="shared" ref="G137" si="18">C137*D137*E137</f>
        <v>15</v>
      </c>
      <c r="H137" s="32"/>
    </row>
    <row r="138" spans="1:8" x14ac:dyDescent="0.25">
      <c r="A138" s="63"/>
      <c r="B138" s="46" t="s">
        <v>128</v>
      </c>
      <c r="C138" s="43">
        <v>1</v>
      </c>
      <c r="D138" s="42">
        <v>3</v>
      </c>
      <c r="E138" s="42">
        <v>0.97499999999999998</v>
      </c>
      <c r="F138" s="42"/>
      <c r="G138" s="55">
        <f t="shared" ref="G138:G139" si="19">C138*D138*E138</f>
        <v>2.9249999999999998</v>
      </c>
      <c r="H138" s="32"/>
    </row>
    <row r="139" spans="1:8" x14ac:dyDescent="0.25">
      <c r="A139" s="63"/>
      <c r="B139" s="46" t="s">
        <v>129</v>
      </c>
      <c r="C139" s="43">
        <v>4</v>
      </c>
      <c r="D139" s="42">
        <v>1.68</v>
      </c>
      <c r="E139" s="42">
        <v>1.25</v>
      </c>
      <c r="F139" s="42"/>
      <c r="G139" s="55">
        <f t="shared" si="19"/>
        <v>8.4</v>
      </c>
      <c r="H139" s="32"/>
    </row>
    <row r="140" spans="1:8" x14ac:dyDescent="0.25">
      <c r="A140" s="63"/>
      <c r="B140" s="46" t="s">
        <v>130</v>
      </c>
      <c r="C140" s="43">
        <v>8</v>
      </c>
      <c r="D140" s="42">
        <v>0.6</v>
      </c>
      <c r="E140" s="42"/>
      <c r="F140" s="42">
        <v>7.4999999999999997E-2</v>
      </c>
      <c r="G140" s="55">
        <f>C140*D140*F140</f>
        <v>0.36</v>
      </c>
      <c r="H140" s="32"/>
    </row>
    <row r="141" spans="1:8" ht="15.75" customHeight="1" x14ac:dyDescent="0.25">
      <c r="A141" s="63"/>
      <c r="B141" s="46" t="s">
        <v>36</v>
      </c>
      <c r="C141" s="43"/>
      <c r="D141" s="42"/>
      <c r="E141" s="42"/>
      <c r="F141" s="42"/>
      <c r="G141" s="55">
        <v>0.81</v>
      </c>
      <c r="H141" s="32"/>
    </row>
    <row r="142" spans="1:8" x14ac:dyDescent="0.25">
      <c r="A142" s="63"/>
      <c r="B142" s="46"/>
      <c r="C142" s="43"/>
      <c r="D142" s="42"/>
      <c r="E142" s="42"/>
      <c r="F142" s="33" t="s">
        <v>4</v>
      </c>
      <c r="G142" s="54">
        <f>SUM(G137:G141)</f>
        <v>27.495000000000001</v>
      </c>
      <c r="H142" s="32" t="s">
        <v>29</v>
      </c>
    </row>
    <row r="143" spans="1:8" ht="13.5" customHeight="1" x14ac:dyDescent="0.25">
      <c r="A143" s="63"/>
      <c r="B143" s="46"/>
      <c r="C143" s="43"/>
      <c r="D143" s="42"/>
      <c r="E143" s="42"/>
      <c r="F143" s="42"/>
      <c r="G143" s="55"/>
      <c r="H143" s="32"/>
    </row>
    <row r="144" spans="1:8" s="21" customFormat="1" ht="18" customHeight="1" x14ac:dyDescent="0.25">
      <c r="A144" s="63">
        <v>9</v>
      </c>
      <c r="B144" s="32" t="s">
        <v>64</v>
      </c>
      <c r="C144" s="39"/>
      <c r="D144" s="33"/>
      <c r="E144" s="33"/>
      <c r="F144" s="33"/>
      <c r="G144" s="59"/>
      <c r="H144" s="59"/>
    </row>
    <row r="145" spans="1:8" s="21" customFormat="1" ht="18" customHeight="1" x14ac:dyDescent="0.25">
      <c r="A145" s="63"/>
      <c r="B145" s="38" t="s">
        <v>60</v>
      </c>
      <c r="C145" s="39"/>
      <c r="D145" s="33"/>
      <c r="E145" s="33"/>
      <c r="F145" s="33"/>
      <c r="G145" s="59"/>
      <c r="H145" s="59"/>
    </row>
    <row r="146" spans="1:8" s="19" customFormat="1" x14ac:dyDescent="0.25">
      <c r="A146" s="63"/>
      <c r="B146" s="46" t="s">
        <v>63</v>
      </c>
      <c r="C146" s="43">
        <v>1</v>
      </c>
      <c r="D146" s="42">
        <v>5</v>
      </c>
      <c r="E146" s="42">
        <v>3</v>
      </c>
      <c r="F146" s="42"/>
      <c r="G146" s="55">
        <f t="shared" ref="G146" si="20">C146*D146*E146</f>
        <v>15</v>
      </c>
      <c r="H146" s="32"/>
    </row>
    <row r="147" spans="1:8" s="21" customFormat="1" ht="18" customHeight="1" x14ac:dyDescent="0.25">
      <c r="A147" s="63"/>
      <c r="B147" s="46" t="s">
        <v>36</v>
      </c>
      <c r="C147" s="43"/>
      <c r="D147" s="42"/>
      <c r="E147" s="57"/>
      <c r="F147" s="33"/>
      <c r="G147" s="62">
        <v>0.5</v>
      </c>
      <c r="H147" s="59"/>
    </row>
    <row r="148" spans="1:8" s="21" customFormat="1" ht="18" customHeight="1" x14ac:dyDescent="0.25">
      <c r="A148" s="63"/>
      <c r="B148" s="46"/>
      <c r="C148" s="43"/>
      <c r="D148" s="42"/>
      <c r="E148" s="57"/>
      <c r="F148" s="33" t="s">
        <v>4</v>
      </c>
      <c r="G148" s="54">
        <f>SUM(G146:G147)</f>
        <v>15.5</v>
      </c>
      <c r="H148" s="59" t="s">
        <v>29</v>
      </c>
    </row>
    <row r="149" spans="1:8" ht="20.25" customHeight="1" x14ac:dyDescent="0.25">
      <c r="A149" s="63">
        <v>10</v>
      </c>
      <c r="B149" s="32" t="s">
        <v>132</v>
      </c>
      <c r="C149" s="43"/>
      <c r="D149" s="42"/>
      <c r="E149" s="42"/>
      <c r="F149" s="42"/>
      <c r="G149" s="54"/>
      <c r="H149" s="32"/>
    </row>
    <row r="150" spans="1:8" ht="20.25" customHeight="1" x14ac:dyDescent="0.25">
      <c r="A150" s="63"/>
      <c r="B150" s="46" t="s">
        <v>63</v>
      </c>
      <c r="C150" s="43">
        <v>1</v>
      </c>
      <c r="D150" s="42">
        <v>5</v>
      </c>
      <c r="E150" s="42">
        <v>3</v>
      </c>
      <c r="F150" s="42">
        <v>0.08</v>
      </c>
      <c r="G150" s="55">
        <f>C150*D150*E150*F150</f>
        <v>1.2</v>
      </c>
      <c r="H150" s="32"/>
    </row>
    <row r="151" spans="1:8" ht="20.25" customHeight="1" x14ac:dyDescent="0.25">
      <c r="A151" s="63"/>
      <c r="B151" s="46" t="s">
        <v>65</v>
      </c>
      <c r="C151" s="43">
        <v>1</v>
      </c>
      <c r="D151" s="42">
        <v>16</v>
      </c>
      <c r="E151" s="42">
        <v>0.2</v>
      </c>
      <c r="F151" s="42">
        <v>0.08</v>
      </c>
      <c r="G151" s="55">
        <f>C151*D151*E151*F151</f>
        <v>0.25600000000000001</v>
      </c>
      <c r="H151" s="32"/>
    </row>
    <row r="152" spans="1:8" ht="20.25" customHeight="1" x14ac:dyDescent="0.25">
      <c r="A152" s="63"/>
      <c r="B152" s="46" t="s">
        <v>36</v>
      </c>
      <c r="C152" s="43"/>
      <c r="D152" s="42"/>
      <c r="E152" s="42"/>
      <c r="F152" s="42"/>
      <c r="G152" s="55">
        <v>0.04</v>
      </c>
      <c r="H152" s="32"/>
    </row>
    <row r="153" spans="1:8" ht="20.25" customHeight="1" x14ac:dyDescent="0.25">
      <c r="A153" s="63"/>
      <c r="B153" s="32"/>
      <c r="C153" s="43"/>
      <c r="D153" s="42"/>
      <c r="E153" s="42"/>
      <c r="F153" s="33" t="s">
        <v>4</v>
      </c>
      <c r="G153" s="54">
        <f>SUM(G150:G152)</f>
        <v>1.496</v>
      </c>
      <c r="H153" s="32" t="s">
        <v>26</v>
      </c>
    </row>
    <row r="154" spans="1:8" ht="20.25" customHeight="1" x14ac:dyDescent="0.25">
      <c r="A154" s="63">
        <v>10</v>
      </c>
      <c r="B154" s="32" t="s">
        <v>133</v>
      </c>
      <c r="C154" s="43"/>
      <c r="D154" s="42"/>
      <c r="E154" s="42"/>
      <c r="F154" s="42"/>
      <c r="G154" s="54"/>
      <c r="H154" s="32"/>
    </row>
    <row r="155" spans="1:8" ht="20.25" customHeight="1" x14ac:dyDescent="0.25">
      <c r="A155" s="63"/>
      <c r="B155" s="46" t="s">
        <v>63</v>
      </c>
      <c r="C155" s="43">
        <v>1</v>
      </c>
      <c r="D155" s="42">
        <v>5</v>
      </c>
      <c r="E155" s="42">
        <v>3</v>
      </c>
      <c r="F155" s="42"/>
      <c r="G155" s="55">
        <f>C155*D155*E155</f>
        <v>15</v>
      </c>
      <c r="H155" s="32"/>
    </row>
    <row r="156" spans="1:8" ht="20.25" customHeight="1" x14ac:dyDescent="0.25">
      <c r="A156" s="63"/>
      <c r="B156" s="46" t="s">
        <v>65</v>
      </c>
      <c r="C156" s="43">
        <v>1</v>
      </c>
      <c r="D156" s="42">
        <v>16</v>
      </c>
      <c r="E156" s="42">
        <v>0.2</v>
      </c>
      <c r="F156" s="42"/>
      <c r="G156" s="55">
        <f>C156*D156*E156</f>
        <v>3.2</v>
      </c>
      <c r="H156" s="32"/>
    </row>
    <row r="157" spans="1:8" ht="20.25" customHeight="1" x14ac:dyDescent="0.25">
      <c r="A157" s="63"/>
      <c r="B157" s="46" t="s">
        <v>36</v>
      </c>
      <c r="C157" s="43"/>
      <c r="D157" s="42"/>
      <c r="E157" s="42"/>
      <c r="F157" s="42"/>
      <c r="G157" s="55">
        <v>0.4</v>
      </c>
      <c r="H157" s="32"/>
    </row>
    <row r="158" spans="1:8" ht="20.25" customHeight="1" x14ac:dyDescent="0.25">
      <c r="A158" s="63"/>
      <c r="B158" s="32"/>
      <c r="C158" s="43"/>
      <c r="D158" s="42"/>
      <c r="E158" s="42"/>
      <c r="F158" s="33" t="s">
        <v>4</v>
      </c>
      <c r="G158" s="54">
        <f>SUM(G155:G157)</f>
        <v>18.599999999999998</v>
      </c>
      <c r="H158" s="59" t="s">
        <v>29</v>
      </c>
    </row>
    <row r="159" spans="1:8" ht="20.25" customHeight="1" x14ac:dyDescent="0.25">
      <c r="A159" s="63"/>
      <c r="B159" s="32"/>
      <c r="C159" s="43"/>
      <c r="D159" s="42"/>
      <c r="E159" s="42"/>
      <c r="F159" s="42"/>
      <c r="G159" s="54"/>
      <c r="H159" s="32"/>
    </row>
    <row r="160" spans="1:8" ht="20.25" customHeight="1" x14ac:dyDescent="0.25">
      <c r="A160" s="63">
        <v>11</v>
      </c>
      <c r="B160" s="32" t="s">
        <v>136</v>
      </c>
      <c r="C160" s="43"/>
      <c r="D160" s="42"/>
      <c r="E160" s="42"/>
      <c r="F160" s="42"/>
      <c r="G160" s="54"/>
      <c r="H160" s="32"/>
    </row>
    <row r="161" spans="1:8" ht="20.25" customHeight="1" x14ac:dyDescent="0.25">
      <c r="A161" s="56"/>
      <c r="B161" s="46" t="s">
        <v>134</v>
      </c>
      <c r="C161" s="43"/>
      <c r="D161" s="42"/>
      <c r="E161" s="42"/>
      <c r="F161" s="42"/>
      <c r="G161" s="55">
        <v>155</v>
      </c>
      <c r="H161" s="46"/>
    </row>
    <row r="162" spans="1:8" ht="20.25" customHeight="1" x14ac:dyDescent="0.25">
      <c r="A162" s="56"/>
      <c r="B162" s="46" t="s">
        <v>135</v>
      </c>
      <c r="C162" s="43"/>
      <c r="D162" s="42"/>
      <c r="E162" s="42"/>
      <c r="F162" s="42"/>
      <c r="G162" s="55">
        <v>27.5</v>
      </c>
      <c r="H162" s="46"/>
    </row>
    <row r="163" spans="1:8" ht="20.25" customHeight="1" x14ac:dyDescent="0.25">
      <c r="A163" s="63"/>
      <c r="B163" s="32"/>
      <c r="C163" s="43"/>
      <c r="D163" s="42"/>
      <c r="E163" s="42"/>
      <c r="F163" s="42"/>
      <c r="G163" s="54">
        <f>SUM(G161:G162)</f>
        <v>182.5</v>
      </c>
      <c r="H163" s="59" t="s">
        <v>29</v>
      </c>
    </row>
    <row r="164" spans="1:8" ht="20.25" customHeight="1" x14ac:dyDescent="0.25">
      <c r="A164" s="63">
        <v>11</v>
      </c>
      <c r="B164" s="32" t="s">
        <v>137</v>
      </c>
      <c r="C164" s="43"/>
      <c r="D164" s="42"/>
      <c r="E164" s="42"/>
      <c r="F164" s="42"/>
      <c r="G164" s="54"/>
      <c r="H164" s="32"/>
    </row>
    <row r="165" spans="1:8" ht="20.25" customHeight="1" x14ac:dyDescent="0.25">
      <c r="A165" s="56"/>
      <c r="B165" s="46" t="s">
        <v>134</v>
      </c>
      <c r="C165" s="43"/>
      <c r="D165" s="42"/>
      <c r="E165" s="42"/>
      <c r="F165" s="42"/>
      <c r="G165" s="55">
        <v>155</v>
      </c>
      <c r="H165" s="62" t="s">
        <v>29</v>
      </c>
    </row>
    <row r="166" spans="1:8" ht="20.25" customHeight="1" x14ac:dyDescent="0.25">
      <c r="A166" s="56"/>
      <c r="B166" s="46"/>
      <c r="C166" s="43"/>
      <c r="D166" s="42"/>
      <c r="E166" s="42"/>
      <c r="F166" s="42"/>
      <c r="G166" s="55"/>
      <c r="H166" s="46"/>
    </row>
    <row r="167" spans="1:8" ht="20.25" customHeight="1" x14ac:dyDescent="0.25">
      <c r="A167" s="63">
        <v>12</v>
      </c>
      <c r="B167" s="32" t="s">
        <v>31</v>
      </c>
      <c r="C167" s="43"/>
      <c r="D167" s="42"/>
      <c r="E167" s="42"/>
      <c r="F167" s="42"/>
      <c r="G167" s="54"/>
      <c r="H167" s="32"/>
    </row>
    <row r="168" spans="1:8" ht="20.25" customHeight="1" x14ac:dyDescent="0.25">
      <c r="A168" s="63"/>
      <c r="B168" s="32"/>
      <c r="C168" s="43"/>
      <c r="D168" s="42"/>
      <c r="E168" s="42"/>
      <c r="F168" s="42"/>
      <c r="G168" s="54" t="s">
        <v>8</v>
      </c>
      <c r="H168" s="32"/>
    </row>
    <row r="169" spans="1:8" ht="20.25" customHeight="1" x14ac:dyDescent="0.25">
      <c r="A169" s="63">
        <v>13</v>
      </c>
      <c r="B169" s="32" t="s">
        <v>32</v>
      </c>
      <c r="C169" s="43"/>
      <c r="D169" s="42"/>
      <c r="E169" s="42"/>
      <c r="F169" s="42"/>
      <c r="G169" s="54"/>
      <c r="H169" s="32"/>
    </row>
    <row r="170" spans="1:8" ht="20.25" customHeight="1" x14ac:dyDescent="0.25">
      <c r="A170" s="63"/>
      <c r="B170" s="32"/>
      <c r="C170" s="43"/>
      <c r="D170" s="42"/>
      <c r="E170" s="42"/>
      <c r="F170" s="42"/>
      <c r="G170" s="54" t="s">
        <v>8</v>
      </c>
      <c r="H170" s="32"/>
    </row>
    <row r="171" spans="1:8" ht="20.25" customHeight="1" x14ac:dyDescent="0.25">
      <c r="A171" s="63">
        <v>14</v>
      </c>
      <c r="B171" s="32" t="s">
        <v>33</v>
      </c>
      <c r="C171" s="43"/>
      <c r="D171" s="42"/>
      <c r="E171" s="42"/>
      <c r="F171" s="42"/>
      <c r="G171" s="54"/>
      <c r="H171" s="32"/>
    </row>
    <row r="172" spans="1:8" ht="20.25" customHeight="1" x14ac:dyDescent="0.25">
      <c r="A172" s="63"/>
      <c r="B172" s="32"/>
      <c r="C172" s="43"/>
      <c r="D172" s="42"/>
      <c r="E172" s="42"/>
      <c r="F172" s="42"/>
      <c r="G172" s="54" t="s">
        <v>8</v>
      </c>
      <c r="H172" s="32"/>
    </row>
    <row r="173" spans="1:8" ht="20.25" customHeight="1" x14ac:dyDescent="0.25">
      <c r="A173" s="63">
        <v>15</v>
      </c>
      <c r="B173" s="32" t="s">
        <v>34</v>
      </c>
      <c r="C173" s="43"/>
      <c r="D173" s="42"/>
      <c r="E173" s="42"/>
      <c r="F173" s="42"/>
      <c r="G173" s="54"/>
      <c r="H173" s="32"/>
    </row>
    <row r="174" spans="1:8" ht="16.5" x14ac:dyDescent="0.3">
      <c r="A174" s="63"/>
      <c r="B174" s="60"/>
      <c r="C174" s="43"/>
      <c r="D174" s="42"/>
      <c r="E174" s="42"/>
      <c r="F174" s="42"/>
      <c r="G174" s="54" t="s">
        <v>8</v>
      </c>
      <c r="H174" s="38"/>
    </row>
    <row r="175" spans="1:8" ht="16.5" x14ac:dyDescent="0.3">
      <c r="A175" s="63">
        <v>16</v>
      </c>
      <c r="B175" s="61" t="s">
        <v>35</v>
      </c>
      <c r="C175" s="43"/>
      <c r="D175" s="42"/>
      <c r="E175" s="42"/>
      <c r="F175" s="42"/>
      <c r="G175" s="54"/>
      <c r="H175" s="38"/>
    </row>
    <row r="176" spans="1:8" ht="16.5" x14ac:dyDescent="0.3">
      <c r="A176" s="63"/>
      <c r="B176" s="60"/>
      <c r="C176" s="43"/>
      <c r="D176" s="42"/>
      <c r="E176" s="42"/>
      <c r="F176" s="42"/>
      <c r="G176" s="54" t="s">
        <v>8</v>
      </c>
      <c r="H176" s="38"/>
    </row>
    <row r="177" spans="1:8" ht="16.5" x14ac:dyDescent="0.3">
      <c r="A177" s="63">
        <v>17</v>
      </c>
      <c r="B177" s="61" t="s">
        <v>55</v>
      </c>
      <c r="C177" s="43"/>
      <c r="D177" s="42"/>
      <c r="E177" s="42"/>
      <c r="F177" s="42"/>
      <c r="G177" s="54"/>
      <c r="H177" s="38"/>
    </row>
    <row r="178" spans="1:8" ht="16.5" x14ac:dyDescent="0.3">
      <c r="A178" s="63"/>
      <c r="B178" s="60"/>
      <c r="C178" s="43"/>
      <c r="D178" s="42"/>
      <c r="E178" s="42"/>
      <c r="F178" s="42"/>
      <c r="G178" s="54" t="s">
        <v>8</v>
      </c>
      <c r="H178" s="38"/>
    </row>
    <row r="179" spans="1:8" ht="16.5" x14ac:dyDescent="0.3">
      <c r="A179" s="63">
        <v>18</v>
      </c>
      <c r="B179" s="61" t="s">
        <v>47</v>
      </c>
      <c r="C179" s="43"/>
      <c r="D179" s="42"/>
      <c r="E179" s="42"/>
      <c r="F179" s="42"/>
      <c r="G179" s="54"/>
      <c r="H179" s="38"/>
    </row>
    <row r="180" spans="1:8" ht="16.5" x14ac:dyDescent="0.3">
      <c r="A180" s="63"/>
      <c r="B180" s="60"/>
      <c r="C180" s="43"/>
      <c r="D180" s="42"/>
      <c r="E180" s="42"/>
      <c r="F180" s="42"/>
      <c r="G180" s="54" t="s">
        <v>8</v>
      </c>
      <c r="H180" s="38"/>
    </row>
    <row r="181" spans="1:8" x14ac:dyDescent="0.25">
      <c r="A181" s="63">
        <v>19</v>
      </c>
      <c r="B181" s="32" t="s">
        <v>66</v>
      </c>
      <c r="C181" s="43"/>
      <c r="D181" s="42"/>
      <c r="E181" s="42"/>
      <c r="F181" s="42"/>
      <c r="G181" s="54"/>
      <c r="H181" s="38"/>
    </row>
    <row r="182" spans="1:8" ht="16.5" x14ac:dyDescent="0.3">
      <c r="A182" s="63"/>
      <c r="B182" s="60"/>
      <c r="C182" s="43"/>
      <c r="D182" s="42"/>
      <c r="E182" s="42"/>
      <c r="F182" s="42"/>
      <c r="G182" s="54" t="s">
        <v>8</v>
      </c>
      <c r="H182" s="38"/>
    </row>
    <row r="183" spans="1:8" x14ac:dyDescent="0.25">
      <c r="A183" s="63">
        <v>20</v>
      </c>
      <c r="B183" s="32" t="s">
        <v>11</v>
      </c>
      <c r="C183" s="43"/>
      <c r="D183" s="42"/>
      <c r="E183" s="42"/>
      <c r="F183" s="42"/>
      <c r="G183" s="54"/>
      <c r="H183" s="38"/>
    </row>
    <row r="184" spans="1:8" ht="16.5" x14ac:dyDescent="0.3">
      <c r="A184" s="63"/>
      <c r="B184" s="60"/>
      <c r="C184" s="43"/>
      <c r="D184" s="42"/>
      <c r="E184" s="42"/>
      <c r="F184" s="42"/>
      <c r="G184" s="54" t="s">
        <v>8</v>
      </c>
      <c r="H184" s="38"/>
    </row>
    <row r="185" spans="1:8" x14ac:dyDescent="0.25">
      <c r="A185" s="63"/>
      <c r="B185" s="46"/>
      <c r="C185" s="43"/>
      <c r="D185" s="42"/>
      <c r="E185" s="42"/>
      <c r="F185" s="33" t="s">
        <v>12</v>
      </c>
      <c r="G185" s="55"/>
      <c r="H185" s="32"/>
    </row>
    <row r="193" spans="2:2" x14ac:dyDescent="0.25">
      <c r="B193" s="11"/>
    </row>
    <row r="199" spans="2:2" x14ac:dyDescent="0.25">
      <c r="B199" s="11"/>
    </row>
  </sheetData>
  <sheetProtection selectLockedCells="1" selectUnlockedCells="1"/>
  <mergeCells count="3">
    <mergeCell ref="A6:H6"/>
    <mergeCell ref="A3:H5"/>
    <mergeCell ref="A1:H2"/>
  </mergeCells>
  <phoneticPr fontId="11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80" firstPageNumber="0" fitToHeight="3" pageOrder="overThenDown" orientation="portrait" horizontalDpi="300" verticalDpi="300" r:id="rId1"/>
  <headerFooter alignWithMargins="0">
    <oddFooter>Page &amp;P of &amp;N</oddFooter>
  </headerFooter>
  <rowBreaks count="1" manualBreakCount="1">
    <brk id="14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7"/>
  <sheetViews>
    <sheetView topLeftCell="A202" zoomScale="160" zoomScaleNormal="160" zoomScaleSheetLayoutView="115" workbookViewId="0">
      <selection activeCell="B211" sqref="B211"/>
    </sheetView>
  </sheetViews>
  <sheetFormatPr defaultRowHeight="15.75" x14ac:dyDescent="0.25"/>
  <cols>
    <col min="1" max="1" width="7.28515625" style="17" customWidth="1"/>
    <col min="2" max="2" width="43.85546875" style="12" customWidth="1"/>
    <col min="3" max="3" width="8.5703125" style="14" customWidth="1"/>
    <col min="4" max="5" width="10.28515625" style="13" customWidth="1"/>
    <col min="6" max="6" width="8.140625" style="13" customWidth="1"/>
    <col min="7" max="7" width="10.85546875" style="20" customWidth="1"/>
    <col min="8" max="8" width="10" style="8" customWidth="1"/>
    <col min="9" max="9" width="7.42578125" style="15" customWidth="1"/>
    <col min="10" max="10" width="6.5703125" style="15" customWidth="1"/>
    <col min="11" max="11" width="9" style="15" customWidth="1"/>
    <col min="12" max="16384" width="9.140625" style="15"/>
  </cols>
  <sheetData>
    <row r="1" spans="1:11" x14ac:dyDescent="0.25">
      <c r="A1" s="92" t="s">
        <v>20</v>
      </c>
      <c r="B1" s="92"/>
      <c r="C1" s="92"/>
      <c r="D1" s="92"/>
      <c r="E1" s="92"/>
      <c r="F1" s="92"/>
      <c r="G1" s="92"/>
      <c r="H1" s="92"/>
      <c r="I1" s="6"/>
      <c r="J1" s="6"/>
      <c r="K1" s="6"/>
    </row>
    <row r="2" spans="1:11" x14ac:dyDescent="0.25">
      <c r="A2" s="92"/>
      <c r="B2" s="92"/>
      <c r="C2" s="92"/>
      <c r="D2" s="92"/>
      <c r="E2" s="92"/>
      <c r="F2" s="92"/>
      <c r="G2" s="92"/>
      <c r="H2" s="92"/>
      <c r="I2" s="6"/>
      <c r="J2" s="6"/>
      <c r="K2" s="6"/>
    </row>
    <row r="3" spans="1:11" ht="15.75" customHeight="1" x14ac:dyDescent="0.25">
      <c r="A3" s="83" t="s">
        <v>180</v>
      </c>
      <c r="B3" s="84"/>
      <c r="C3" s="84"/>
      <c r="D3" s="84"/>
      <c r="E3" s="84"/>
      <c r="F3" s="84"/>
      <c r="G3" s="84"/>
      <c r="H3" s="85"/>
      <c r="I3" s="7"/>
      <c r="J3" s="6"/>
      <c r="K3" s="6"/>
    </row>
    <row r="4" spans="1:11" ht="15.75" customHeight="1" x14ac:dyDescent="0.25">
      <c r="A4" s="86"/>
      <c r="B4" s="87"/>
      <c r="C4" s="87"/>
      <c r="D4" s="87"/>
      <c r="E4" s="87"/>
      <c r="F4" s="87"/>
      <c r="G4" s="87"/>
      <c r="H4" s="88"/>
      <c r="I4" s="7"/>
      <c r="J4" s="6"/>
      <c r="K4" s="6"/>
    </row>
    <row r="5" spans="1:11" ht="15.75" customHeight="1" x14ac:dyDescent="0.25">
      <c r="A5" s="89"/>
      <c r="B5" s="90"/>
      <c r="C5" s="90"/>
      <c r="D5" s="90"/>
      <c r="E5" s="90"/>
      <c r="F5" s="90"/>
      <c r="G5" s="90"/>
      <c r="H5" s="91"/>
      <c r="I5" s="7"/>
      <c r="J5" s="6"/>
      <c r="K5" s="6"/>
    </row>
    <row r="6" spans="1:11" ht="15.75" customHeight="1" x14ac:dyDescent="0.25">
      <c r="A6" s="82"/>
      <c r="B6" s="82"/>
      <c r="C6" s="82"/>
      <c r="D6" s="82"/>
      <c r="E6" s="82"/>
      <c r="F6" s="82"/>
      <c r="G6" s="82"/>
      <c r="H6" s="82"/>
      <c r="I6" s="7"/>
      <c r="J6" s="6"/>
      <c r="K6" s="6"/>
    </row>
    <row r="7" spans="1:11" ht="15.75" customHeight="1" x14ac:dyDescent="0.25">
      <c r="A7" s="49" t="s">
        <v>119</v>
      </c>
      <c r="B7" s="26"/>
      <c r="C7" s="27"/>
      <c r="D7" s="29"/>
      <c r="E7" s="50"/>
      <c r="F7" s="51"/>
      <c r="G7" s="29"/>
      <c r="H7" s="52"/>
      <c r="I7" s="7"/>
      <c r="J7" s="6"/>
      <c r="K7" s="6"/>
    </row>
    <row r="8" spans="1:11" s="16" customFormat="1" ht="15.75" customHeight="1" x14ac:dyDescent="0.2">
      <c r="A8" s="50"/>
      <c r="B8" s="50"/>
      <c r="C8" s="50"/>
      <c r="D8" s="50"/>
      <c r="E8" s="50"/>
      <c r="F8" s="50"/>
      <c r="G8" s="50"/>
      <c r="H8" s="50"/>
    </row>
    <row r="9" spans="1:11" s="18" customFormat="1" ht="15" customHeight="1" x14ac:dyDescent="0.25">
      <c r="A9" s="37" t="s">
        <v>21</v>
      </c>
      <c r="B9" s="39" t="s">
        <v>37</v>
      </c>
      <c r="C9" s="39" t="s">
        <v>0</v>
      </c>
      <c r="D9" s="33" t="s">
        <v>24</v>
      </c>
      <c r="E9" s="33" t="s">
        <v>22</v>
      </c>
      <c r="F9" s="33" t="s">
        <v>23</v>
      </c>
      <c r="G9" s="33" t="s">
        <v>1</v>
      </c>
      <c r="H9" s="39" t="s">
        <v>25</v>
      </c>
    </row>
    <row r="10" spans="1:11" s="19" customFormat="1" ht="17.850000000000001" customHeight="1" x14ac:dyDescent="0.25">
      <c r="A10" s="63">
        <v>1</v>
      </c>
      <c r="B10" s="68" t="s">
        <v>71</v>
      </c>
      <c r="C10" s="39"/>
      <c r="D10" s="53"/>
      <c r="E10" s="33"/>
      <c r="F10" s="33"/>
      <c r="G10" s="54"/>
      <c r="H10" s="32"/>
    </row>
    <row r="11" spans="1:11" s="19" customFormat="1" ht="17.850000000000001" customHeight="1" x14ac:dyDescent="0.25">
      <c r="A11" s="63"/>
      <c r="B11" s="32" t="s">
        <v>2</v>
      </c>
      <c r="C11" s="39"/>
      <c r="D11" s="53"/>
      <c r="E11" s="33"/>
      <c r="F11" s="33"/>
      <c r="G11" s="54"/>
      <c r="H11" s="32"/>
    </row>
    <row r="12" spans="1:11" x14ac:dyDescent="0.25">
      <c r="A12" s="63"/>
      <c r="B12" s="46" t="s">
        <v>58</v>
      </c>
      <c r="C12" s="43">
        <v>4</v>
      </c>
      <c r="D12" s="42">
        <v>1.2</v>
      </c>
      <c r="E12" s="42">
        <v>1.2</v>
      </c>
      <c r="F12" s="42">
        <v>1.22</v>
      </c>
      <c r="G12" s="55">
        <f>(C12*D12*E12*F12)</f>
        <v>7.0271999999999997</v>
      </c>
      <c r="H12" s="32"/>
    </row>
    <row r="13" spans="1:11" x14ac:dyDescent="0.25">
      <c r="A13" s="63"/>
      <c r="B13" s="46" t="s">
        <v>138</v>
      </c>
      <c r="C13" s="43">
        <v>2</v>
      </c>
      <c r="D13" s="42">
        <v>4.03</v>
      </c>
      <c r="E13" s="42">
        <v>0.4</v>
      </c>
      <c r="F13" s="42">
        <v>0.5</v>
      </c>
      <c r="G13" s="55">
        <f>(C13*D13*E13*F13)</f>
        <v>1.6120000000000001</v>
      </c>
      <c r="H13" s="32"/>
    </row>
    <row r="14" spans="1:11" x14ac:dyDescent="0.25">
      <c r="A14" s="63"/>
      <c r="B14" s="46" t="s">
        <v>139</v>
      </c>
      <c r="C14" s="43">
        <v>2</v>
      </c>
      <c r="D14" s="42">
        <v>2.0299999999999998</v>
      </c>
      <c r="E14" s="42">
        <v>0.4</v>
      </c>
      <c r="F14" s="42">
        <v>0.5</v>
      </c>
      <c r="G14" s="55">
        <f>(C14*D14*E14*F14)</f>
        <v>0.81199999999999994</v>
      </c>
      <c r="H14" s="32"/>
    </row>
    <row r="15" spans="1:11" x14ac:dyDescent="0.25">
      <c r="A15" s="63"/>
      <c r="B15" s="46" t="s">
        <v>73</v>
      </c>
      <c r="C15" s="56">
        <v>2</v>
      </c>
      <c r="D15" s="57">
        <v>1.42</v>
      </c>
      <c r="E15" s="42">
        <v>1.6</v>
      </c>
      <c r="F15" s="42">
        <v>0.3</v>
      </c>
      <c r="G15" s="55">
        <f t="shared" ref="G15" si="0">(C15*D15*E15*F15)</f>
        <v>1.3631999999999997</v>
      </c>
      <c r="H15" s="32"/>
    </row>
    <row r="16" spans="1:11" x14ac:dyDescent="0.25">
      <c r="A16" s="63"/>
      <c r="B16" s="46" t="s">
        <v>36</v>
      </c>
      <c r="C16" s="56"/>
      <c r="D16" s="57"/>
      <c r="E16" s="42"/>
      <c r="F16" s="42"/>
      <c r="G16" s="55">
        <v>0.43</v>
      </c>
      <c r="H16" s="32"/>
    </row>
    <row r="17" spans="1:8" x14ac:dyDescent="0.25">
      <c r="A17" s="63"/>
      <c r="B17" s="32"/>
      <c r="C17" s="43"/>
      <c r="D17" s="42"/>
      <c r="E17" s="42"/>
      <c r="F17" s="33" t="s">
        <v>4</v>
      </c>
      <c r="G17" s="54">
        <f>SUM(G12:G16)</f>
        <v>11.244399999999997</v>
      </c>
      <c r="H17" s="32" t="s">
        <v>26</v>
      </c>
    </row>
    <row r="18" spans="1:8" s="19" customFormat="1" ht="15" customHeight="1" x14ac:dyDescent="0.25">
      <c r="A18" s="63">
        <v>2</v>
      </c>
      <c r="B18" s="32" t="s">
        <v>27</v>
      </c>
      <c r="C18" s="39"/>
      <c r="D18" s="33"/>
      <c r="E18" s="33"/>
      <c r="F18" s="33"/>
      <c r="G18" s="54"/>
      <c r="H18" s="32"/>
    </row>
    <row r="19" spans="1:8" x14ac:dyDescent="0.25">
      <c r="A19" s="63"/>
      <c r="B19" s="46" t="s">
        <v>58</v>
      </c>
      <c r="C19" s="43">
        <v>4</v>
      </c>
      <c r="D19" s="42">
        <v>1.2</v>
      </c>
      <c r="E19" s="42">
        <v>1.2</v>
      </c>
      <c r="F19" s="42">
        <v>1.22</v>
      </c>
      <c r="G19" s="55">
        <f>(C19*D19*E19*F19)</f>
        <v>7.0271999999999997</v>
      </c>
      <c r="H19" s="32"/>
    </row>
    <row r="20" spans="1:8" x14ac:dyDescent="0.25">
      <c r="A20" s="63"/>
      <c r="B20" s="46" t="s">
        <v>138</v>
      </c>
      <c r="C20" s="43">
        <v>2</v>
      </c>
      <c r="D20" s="42">
        <v>5</v>
      </c>
      <c r="E20" s="42">
        <v>0.4</v>
      </c>
      <c r="F20" s="42">
        <v>0.1</v>
      </c>
      <c r="G20" s="55">
        <f>(C20*D20*E20*F20)</f>
        <v>0.4</v>
      </c>
      <c r="H20" s="32"/>
    </row>
    <row r="21" spans="1:8" x14ac:dyDescent="0.25">
      <c r="A21" s="63"/>
      <c r="B21" s="46" t="s">
        <v>139</v>
      </c>
      <c r="C21" s="43">
        <v>2</v>
      </c>
      <c r="D21" s="42">
        <v>3</v>
      </c>
      <c r="E21" s="42">
        <v>0.4</v>
      </c>
      <c r="F21" s="42">
        <v>0.1</v>
      </c>
      <c r="G21" s="55">
        <f>(C21*D21*E21*F21)</f>
        <v>0.24000000000000005</v>
      </c>
      <c r="H21" s="32"/>
    </row>
    <row r="22" spans="1:8" x14ac:dyDescent="0.25">
      <c r="A22" s="63"/>
      <c r="B22" s="46" t="s">
        <v>73</v>
      </c>
      <c r="C22" s="56">
        <v>2</v>
      </c>
      <c r="D22" s="57">
        <v>1.42</v>
      </c>
      <c r="E22" s="42">
        <v>1.6</v>
      </c>
      <c r="F22" s="42">
        <v>0.15</v>
      </c>
      <c r="G22" s="55">
        <f t="shared" ref="G22" si="1">(C22*D22*E22*F22)</f>
        <v>0.68159999999999987</v>
      </c>
      <c r="H22" s="32"/>
    </row>
    <row r="23" spans="1:8" ht="15" customHeight="1" x14ac:dyDescent="0.25">
      <c r="A23" s="63"/>
      <c r="B23" s="46" t="s">
        <v>61</v>
      </c>
      <c r="C23" s="43">
        <v>1</v>
      </c>
      <c r="D23" s="42">
        <v>5</v>
      </c>
      <c r="E23" s="42">
        <v>3</v>
      </c>
      <c r="F23" s="42">
        <v>0.8</v>
      </c>
      <c r="G23" s="55">
        <f t="shared" ref="G23" si="2">C23*D23*E23*F23</f>
        <v>12</v>
      </c>
      <c r="H23" s="32"/>
    </row>
    <row r="24" spans="1:8" ht="15" customHeight="1" x14ac:dyDescent="0.25">
      <c r="A24" s="63"/>
      <c r="B24" s="46"/>
      <c r="C24" s="43"/>
      <c r="D24" s="42"/>
      <c r="E24" s="42"/>
      <c r="F24" s="42"/>
      <c r="G24" s="55">
        <f>SUM(G19:G23)</f>
        <v>20.348800000000001</v>
      </c>
      <c r="H24" s="32"/>
    </row>
    <row r="25" spans="1:8" x14ac:dyDescent="0.25">
      <c r="A25" s="63"/>
      <c r="B25" s="46" t="s">
        <v>74</v>
      </c>
      <c r="C25" s="56">
        <v>4</v>
      </c>
      <c r="D25" s="57">
        <v>1.2</v>
      </c>
      <c r="E25" s="42">
        <v>1.2</v>
      </c>
      <c r="F25" s="42">
        <v>0.1</v>
      </c>
      <c r="G25" s="55">
        <f t="shared" ref="G25" si="3">C25*D25*E25*F25</f>
        <v>0.57599999999999996</v>
      </c>
      <c r="H25" s="32"/>
    </row>
    <row r="26" spans="1:8" ht="15" customHeight="1" x14ac:dyDescent="0.25">
      <c r="A26" s="63"/>
      <c r="B26" s="46" t="s">
        <v>141</v>
      </c>
      <c r="C26" s="43">
        <v>4</v>
      </c>
      <c r="D26" s="42">
        <v>1</v>
      </c>
      <c r="E26" s="42">
        <v>1</v>
      </c>
      <c r="F26" s="42">
        <v>0.4</v>
      </c>
      <c r="G26" s="55">
        <f>C26*D26*E26*F26</f>
        <v>1.6</v>
      </c>
      <c r="H26" s="32"/>
    </row>
    <row r="27" spans="1:8" ht="15" customHeight="1" x14ac:dyDescent="0.25">
      <c r="A27" s="63"/>
      <c r="B27" s="46" t="s">
        <v>140</v>
      </c>
      <c r="C27" s="43">
        <v>4</v>
      </c>
      <c r="D27" s="42">
        <v>0.23</v>
      </c>
      <c r="E27" s="42">
        <v>0.23</v>
      </c>
      <c r="F27" s="42">
        <v>0.6</v>
      </c>
      <c r="G27" s="55">
        <f>C27*D27*E27*F27</f>
        <v>0.12695999999999999</v>
      </c>
      <c r="H27" s="32"/>
    </row>
    <row r="28" spans="1:8" ht="15" customHeight="1" x14ac:dyDescent="0.25">
      <c r="A28" s="63"/>
      <c r="B28" s="46"/>
      <c r="C28" s="43"/>
      <c r="D28" s="42"/>
      <c r="E28" s="42"/>
      <c r="F28" s="42"/>
      <c r="G28" s="55">
        <f>SUM(G25:G27)</f>
        <v>2.3029600000000001</v>
      </c>
      <c r="H28" s="32"/>
    </row>
    <row r="29" spans="1:8" ht="15" customHeight="1" x14ac:dyDescent="0.25">
      <c r="A29" s="63"/>
      <c r="B29" s="46"/>
      <c r="C29" s="43"/>
      <c r="D29" s="42"/>
      <c r="E29" s="42"/>
      <c r="F29" s="42"/>
      <c r="G29" s="55">
        <f>G24-G28</f>
        <v>18.045840000000002</v>
      </c>
      <c r="H29" s="32"/>
    </row>
    <row r="30" spans="1:8" ht="15" customHeight="1" x14ac:dyDescent="0.25">
      <c r="A30" s="63"/>
      <c r="B30" s="46" t="s">
        <v>36</v>
      </c>
      <c r="C30" s="43"/>
      <c r="D30" s="42"/>
      <c r="E30" s="42"/>
      <c r="F30" s="42"/>
      <c r="G30" s="55">
        <v>0.45</v>
      </c>
      <c r="H30" s="32"/>
    </row>
    <row r="31" spans="1:8" ht="15" customHeight="1" x14ac:dyDescent="0.25">
      <c r="A31" s="63"/>
      <c r="B31" s="46"/>
      <c r="C31" s="43"/>
      <c r="D31" s="42"/>
      <c r="E31" s="42"/>
      <c r="F31" s="33" t="s">
        <v>4</v>
      </c>
      <c r="G31" s="54">
        <f>G24-G28+G30</f>
        <v>18.495840000000001</v>
      </c>
      <c r="H31" s="32" t="str">
        <f>H17</f>
        <v>Cu.m</v>
      </c>
    </row>
    <row r="32" spans="1:8" ht="18" customHeight="1" x14ac:dyDescent="0.25">
      <c r="A32" s="63">
        <v>3</v>
      </c>
      <c r="B32" s="32" t="s">
        <v>38</v>
      </c>
      <c r="C32" s="43"/>
      <c r="D32" s="42"/>
      <c r="E32" s="42"/>
      <c r="F32" s="42"/>
      <c r="G32" s="55"/>
      <c r="H32" s="38"/>
    </row>
    <row r="33" spans="1:8" x14ac:dyDescent="0.25">
      <c r="A33" s="63"/>
      <c r="B33" s="46" t="s">
        <v>58</v>
      </c>
      <c r="C33" s="43">
        <v>4</v>
      </c>
      <c r="D33" s="42">
        <v>1.2</v>
      </c>
      <c r="E33" s="42">
        <v>1.2</v>
      </c>
      <c r="F33" s="42">
        <v>0.1</v>
      </c>
      <c r="G33" s="55">
        <f>(C33*D33*E33*F33)</f>
        <v>0.57599999999999996</v>
      </c>
      <c r="H33" s="32"/>
    </row>
    <row r="34" spans="1:8" x14ac:dyDescent="0.25">
      <c r="A34" s="63"/>
      <c r="B34" s="46" t="s">
        <v>138</v>
      </c>
      <c r="C34" s="43">
        <v>2</v>
      </c>
      <c r="D34" s="42">
        <v>5</v>
      </c>
      <c r="E34" s="42">
        <v>0.4</v>
      </c>
      <c r="F34" s="42">
        <v>0.1</v>
      </c>
      <c r="G34" s="55">
        <f>(C34*D34*E34*F34)</f>
        <v>0.4</v>
      </c>
      <c r="H34" s="32"/>
    </row>
    <row r="35" spans="1:8" x14ac:dyDescent="0.25">
      <c r="A35" s="63"/>
      <c r="B35" s="46" t="s">
        <v>139</v>
      </c>
      <c r="C35" s="43">
        <v>2</v>
      </c>
      <c r="D35" s="42">
        <v>3</v>
      </c>
      <c r="E35" s="42">
        <v>0.4</v>
      </c>
      <c r="F35" s="42">
        <v>0.1</v>
      </c>
      <c r="G35" s="55">
        <f>(C35*D35*E35*F35)</f>
        <v>0.24000000000000005</v>
      </c>
      <c r="H35" s="32"/>
    </row>
    <row r="36" spans="1:8" x14ac:dyDescent="0.25">
      <c r="A36" s="63"/>
      <c r="B36" s="46" t="s">
        <v>73</v>
      </c>
      <c r="C36" s="56">
        <v>2</v>
      </c>
      <c r="D36" s="57">
        <v>1.42</v>
      </c>
      <c r="E36" s="42">
        <v>1.6</v>
      </c>
      <c r="F36" s="42">
        <v>0.15</v>
      </c>
      <c r="G36" s="55">
        <f t="shared" ref="G36" si="4">(C36*D36*E36*F36)</f>
        <v>0.68159999999999987</v>
      </c>
      <c r="H36" s="32"/>
    </row>
    <row r="37" spans="1:8" ht="15" customHeight="1" x14ac:dyDescent="0.25">
      <c r="A37" s="63"/>
      <c r="B37" s="46" t="s">
        <v>142</v>
      </c>
      <c r="C37" s="43">
        <v>1</v>
      </c>
      <c r="D37" s="42">
        <v>5</v>
      </c>
      <c r="E37" s="42">
        <v>3</v>
      </c>
      <c r="F37" s="42">
        <v>0.1</v>
      </c>
      <c r="G37" s="55">
        <f t="shared" ref="G37" si="5">C37*D37*E37*F37</f>
        <v>1.5</v>
      </c>
      <c r="H37" s="32"/>
    </row>
    <row r="38" spans="1:8" ht="15" customHeight="1" x14ac:dyDescent="0.25">
      <c r="A38" s="63"/>
      <c r="B38" s="46" t="s">
        <v>36</v>
      </c>
      <c r="C38" s="43"/>
      <c r="D38" s="42"/>
      <c r="E38" s="42"/>
      <c r="F38" s="42"/>
      <c r="G38" s="55">
        <v>0.1</v>
      </c>
      <c r="H38" s="32"/>
    </row>
    <row r="39" spans="1:8" ht="15" customHeight="1" x14ac:dyDescent="0.25">
      <c r="A39" s="63"/>
      <c r="B39" s="46"/>
      <c r="C39" s="43"/>
      <c r="D39" s="42"/>
      <c r="E39" s="42"/>
      <c r="F39" s="33" t="s">
        <v>4</v>
      </c>
      <c r="G39" s="54">
        <f>SUM(G33:G38)</f>
        <v>3.4975999999999998</v>
      </c>
      <c r="H39" s="32" t="str">
        <f>H31</f>
        <v>Cu.m</v>
      </c>
    </row>
    <row r="40" spans="1:8" s="19" customFormat="1" x14ac:dyDescent="0.25">
      <c r="A40" s="63">
        <v>4</v>
      </c>
      <c r="B40" s="32" t="s">
        <v>56</v>
      </c>
      <c r="C40" s="39"/>
      <c r="D40" s="33"/>
      <c r="E40" s="33"/>
      <c r="F40" s="33"/>
      <c r="G40" s="54"/>
      <c r="H40" s="32"/>
    </row>
    <row r="41" spans="1:8" s="19" customFormat="1" x14ac:dyDescent="0.25">
      <c r="A41" s="63"/>
      <c r="B41" s="32" t="s">
        <v>28</v>
      </c>
      <c r="C41" s="39"/>
      <c r="D41" s="33"/>
      <c r="E41" s="33"/>
      <c r="F41" s="33"/>
      <c r="G41" s="54"/>
      <c r="H41" s="32"/>
    </row>
    <row r="42" spans="1:8" x14ac:dyDescent="0.25">
      <c r="A42" s="63"/>
      <c r="B42" s="46" t="s">
        <v>58</v>
      </c>
      <c r="C42" s="43">
        <v>4</v>
      </c>
      <c r="D42" s="42">
        <v>1</v>
      </c>
      <c r="E42" s="42">
        <v>1</v>
      </c>
      <c r="F42" s="42">
        <v>0.4</v>
      </c>
      <c r="G42" s="55">
        <f>(C42*D42*E42*F42)</f>
        <v>1.6</v>
      </c>
      <c r="H42" s="32"/>
    </row>
    <row r="43" spans="1:8" x14ac:dyDescent="0.25">
      <c r="A43" s="63"/>
      <c r="B43" s="46" t="s">
        <v>143</v>
      </c>
      <c r="C43" s="43">
        <v>4</v>
      </c>
      <c r="D43" s="42">
        <v>0.23</v>
      </c>
      <c r="E43" s="42">
        <v>0.23</v>
      </c>
      <c r="F43" s="42">
        <v>4.6500000000000004</v>
      </c>
      <c r="G43" s="55">
        <f>(C43*D43*E43*F43)</f>
        <v>0.98394000000000015</v>
      </c>
      <c r="H43" s="32"/>
    </row>
    <row r="44" spans="1:8" x14ac:dyDescent="0.25">
      <c r="A44" s="63"/>
      <c r="B44" s="46" t="s">
        <v>138</v>
      </c>
      <c r="C44" s="43">
        <v>2</v>
      </c>
      <c r="D44" s="42">
        <v>5</v>
      </c>
      <c r="E44" s="42">
        <v>0.23</v>
      </c>
      <c r="F44" s="42">
        <v>0.45</v>
      </c>
      <c r="G44" s="55">
        <f>(C44*D44*E44*F44)</f>
        <v>1.0350000000000001</v>
      </c>
      <c r="H44" s="32"/>
    </row>
    <row r="45" spans="1:8" x14ac:dyDescent="0.25">
      <c r="A45" s="63"/>
      <c r="B45" s="46" t="s">
        <v>139</v>
      </c>
      <c r="C45" s="43">
        <v>2</v>
      </c>
      <c r="D45" s="42">
        <v>3</v>
      </c>
      <c r="E45" s="42">
        <v>0.23</v>
      </c>
      <c r="F45" s="42">
        <v>0.3</v>
      </c>
      <c r="G45" s="55">
        <f>(C45*D45*E45*F45)</f>
        <v>0.41400000000000003</v>
      </c>
      <c r="H45" s="32"/>
    </row>
    <row r="46" spans="1:8" x14ac:dyDescent="0.25">
      <c r="A46" s="63"/>
      <c r="B46" s="46" t="s">
        <v>78</v>
      </c>
      <c r="C46" s="43">
        <v>2</v>
      </c>
      <c r="D46" s="42">
        <v>1.68</v>
      </c>
      <c r="E46" s="42">
        <v>0.23</v>
      </c>
      <c r="F46" s="42">
        <v>0.05</v>
      </c>
      <c r="G46" s="55">
        <f t="shared" ref="G46:G55" si="6">(C46*D46*E46*F46)</f>
        <v>3.8640000000000008E-2</v>
      </c>
      <c r="H46" s="32"/>
    </row>
    <row r="47" spans="1:8" x14ac:dyDescent="0.25">
      <c r="A47" s="63"/>
      <c r="B47" s="46" t="s">
        <v>144</v>
      </c>
      <c r="C47" s="56">
        <v>1</v>
      </c>
      <c r="D47" s="57">
        <v>1.68</v>
      </c>
      <c r="E47" s="42">
        <v>0.23</v>
      </c>
      <c r="F47" s="42">
        <v>0.15</v>
      </c>
      <c r="G47" s="55">
        <f t="shared" si="6"/>
        <v>5.7959999999999998E-2</v>
      </c>
      <c r="H47" s="32"/>
    </row>
    <row r="48" spans="1:8" x14ac:dyDescent="0.25">
      <c r="A48" s="63"/>
      <c r="B48" s="46" t="s">
        <v>145</v>
      </c>
      <c r="C48" s="56">
        <v>1</v>
      </c>
      <c r="D48" s="57">
        <v>1.37</v>
      </c>
      <c r="E48" s="42">
        <v>0.23</v>
      </c>
      <c r="F48" s="42">
        <v>0.15</v>
      </c>
      <c r="G48" s="55">
        <f t="shared" ref="G48" si="7">(C48*D48*E48*F48)</f>
        <v>4.7265000000000008E-2</v>
      </c>
      <c r="H48" s="32"/>
    </row>
    <row r="49" spans="1:8" x14ac:dyDescent="0.25">
      <c r="A49" s="63"/>
      <c r="B49" s="46" t="s">
        <v>163</v>
      </c>
      <c r="C49" s="56">
        <v>1</v>
      </c>
      <c r="D49" s="57">
        <v>3.46</v>
      </c>
      <c r="E49" s="42">
        <v>0.23</v>
      </c>
      <c r="F49" s="42">
        <v>0.15</v>
      </c>
      <c r="G49" s="55">
        <f t="shared" ref="G49" si="8">(C49*D49*E49*F49)</f>
        <v>0.11937</v>
      </c>
      <c r="H49" s="32"/>
    </row>
    <row r="50" spans="1:8" x14ac:dyDescent="0.25">
      <c r="A50" s="63"/>
      <c r="B50" s="46" t="s">
        <v>146</v>
      </c>
      <c r="C50" s="56">
        <v>2</v>
      </c>
      <c r="D50" s="57">
        <v>1.68</v>
      </c>
      <c r="E50" s="42">
        <v>0.23</v>
      </c>
      <c r="F50" s="42">
        <v>0.15</v>
      </c>
      <c r="G50" s="55">
        <f t="shared" ref="G50" si="9">(C50*D50*E50*F50)</f>
        <v>0.11592</v>
      </c>
      <c r="H50" s="32"/>
    </row>
    <row r="51" spans="1:8" x14ac:dyDescent="0.25">
      <c r="A51" s="63"/>
      <c r="B51" s="46" t="s">
        <v>80</v>
      </c>
      <c r="C51" s="56">
        <v>4</v>
      </c>
      <c r="D51" s="57">
        <v>1.68</v>
      </c>
      <c r="E51" s="42">
        <v>0.6</v>
      </c>
      <c r="F51" s="42">
        <v>6.3E-2</v>
      </c>
      <c r="G51" s="55">
        <f t="shared" si="6"/>
        <v>0.25401600000000002</v>
      </c>
      <c r="H51" s="32"/>
    </row>
    <row r="52" spans="1:8" x14ac:dyDescent="0.25">
      <c r="A52" s="63"/>
      <c r="B52" s="46" t="s">
        <v>81</v>
      </c>
      <c r="C52" s="56">
        <v>1</v>
      </c>
      <c r="D52" s="57">
        <v>3.46</v>
      </c>
      <c r="E52" s="42">
        <v>0.45</v>
      </c>
      <c r="F52" s="42">
        <v>7.4999999999999997E-2</v>
      </c>
      <c r="G52" s="55">
        <f t="shared" si="6"/>
        <v>0.11677499999999999</v>
      </c>
      <c r="H52" s="32"/>
    </row>
    <row r="53" spans="1:8" x14ac:dyDescent="0.25">
      <c r="A53" s="63"/>
      <c r="B53" s="46" t="s">
        <v>147</v>
      </c>
      <c r="C53" s="43">
        <v>2</v>
      </c>
      <c r="D53" s="42">
        <v>5</v>
      </c>
      <c r="E53" s="42">
        <v>0.23</v>
      </c>
      <c r="F53" s="42">
        <v>0.45</v>
      </c>
      <c r="G53" s="55">
        <f t="shared" ref="G53" si="10">(C53*D53*E53*F53)</f>
        <v>1.0350000000000001</v>
      </c>
      <c r="H53" s="32"/>
    </row>
    <row r="54" spans="1:8" x14ac:dyDescent="0.25">
      <c r="A54" s="63"/>
      <c r="B54" s="46" t="s">
        <v>148</v>
      </c>
      <c r="C54" s="43">
        <v>2</v>
      </c>
      <c r="D54" s="42">
        <v>3</v>
      </c>
      <c r="E54" s="42">
        <v>0.23</v>
      </c>
      <c r="F54" s="42">
        <v>0.3</v>
      </c>
      <c r="G54" s="55">
        <f t="shared" ref="G54" si="11">(C54*D54*E54*F54)</f>
        <v>0.41400000000000003</v>
      </c>
      <c r="H54" s="32"/>
    </row>
    <row r="55" spans="1:8" x14ac:dyDescent="0.25">
      <c r="A55" s="63"/>
      <c r="B55" s="46" t="s">
        <v>82</v>
      </c>
      <c r="C55" s="43">
        <v>1</v>
      </c>
      <c r="D55" s="42">
        <v>5</v>
      </c>
      <c r="E55" s="42">
        <v>3</v>
      </c>
      <c r="F55" s="42">
        <v>0.1</v>
      </c>
      <c r="G55" s="55">
        <f t="shared" si="6"/>
        <v>1.5</v>
      </c>
      <c r="H55" s="32"/>
    </row>
    <row r="56" spans="1:8" s="19" customFormat="1" x14ac:dyDescent="0.25">
      <c r="A56" s="63"/>
      <c r="B56" s="46" t="s">
        <v>36</v>
      </c>
      <c r="C56" s="43"/>
      <c r="D56" s="42"/>
      <c r="E56" s="42"/>
      <c r="F56" s="42"/>
      <c r="G56" s="55">
        <v>0</v>
      </c>
      <c r="H56" s="32"/>
    </row>
    <row r="57" spans="1:8" s="19" customFormat="1" x14ac:dyDescent="0.25">
      <c r="A57" s="63"/>
      <c r="B57" s="46"/>
      <c r="C57" s="43"/>
      <c r="D57" s="42"/>
      <c r="E57" s="42"/>
      <c r="F57" s="33" t="s">
        <v>4</v>
      </c>
      <c r="G57" s="54">
        <f>SUM(G42:G56)</f>
        <v>7.7318859999999994</v>
      </c>
      <c r="H57" s="32" t="s">
        <v>26</v>
      </c>
    </row>
    <row r="58" spans="1:8" s="19" customFormat="1" x14ac:dyDescent="0.25">
      <c r="A58" s="63">
        <v>4</v>
      </c>
      <c r="B58" s="73" t="s">
        <v>149</v>
      </c>
      <c r="C58" s="39"/>
      <c r="D58" s="33"/>
      <c r="E58" s="33"/>
      <c r="F58" s="33"/>
      <c r="G58" s="54"/>
      <c r="H58" s="32"/>
    </row>
    <row r="59" spans="1:8" s="19" customFormat="1" x14ac:dyDescent="0.25">
      <c r="A59" s="63"/>
      <c r="B59" s="32" t="s">
        <v>28</v>
      </c>
      <c r="C59" s="39"/>
      <c r="D59" s="33"/>
      <c r="E59" s="33"/>
      <c r="F59" s="33"/>
      <c r="G59" s="54"/>
      <c r="H59" s="32"/>
    </row>
    <row r="60" spans="1:8" x14ac:dyDescent="0.25">
      <c r="A60" s="63"/>
      <c r="B60" s="46" t="s">
        <v>143</v>
      </c>
      <c r="C60" s="43">
        <v>4</v>
      </c>
      <c r="D60" s="42">
        <v>0.23</v>
      </c>
      <c r="E60" s="42">
        <v>0.23</v>
      </c>
      <c r="F60" s="42">
        <v>1.22</v>
      </c>
      <c r="G60" s="55">
        <f>(C60*D60*E60*F60)</f>
        <v>0.25815199999999999</v>
      </c>
      <c r="H60" s="32"/>
    </row>
    <row r="61" spans="1:8" s="19" customFormat="1" x14ac:dyDescent="0.25">
      <c r="A61" s="63"/>
      <c r="B61" s="46" t="s">
        <v>36</v>
      </c>
      <c r="C61" s="43"/>
      <c r="D61" s="42"/>
      <c r="E61" s="42"/>
      <c r="F61" s="42"/>
      <c r="G61" s="55">
        <v>0.04</v>
      </c>
      <c r="H61" s="32"/>
    </row>
    <row r="62" spans="1:8" s="19" customFormat="1" x14ac:dyDescent="0.25">
      <c r="A62" s="63"/>
      <c r="B62" s="46"/>
      <c r="C62" s="43"/>
      <c r="D62" s="42"/>
      <c r="E62" s="42"/>
      <c r="F62" s="33" t="s">
        <v>4</v>
      </c>
      <c r="G62" s="54">
        <f>SUM(G60:G61)</f>
        <v>0.29815199999999997</v>
      </c>
      <c r="H62" s="32" t="s">
        <v>26</v>
      </c>
    </row>
    <row r="63" spans="1:8" s="19" customFormat="1" x14ac:dyDescent="0.25">
      <c r="A63" s="63">
        <v>5</v>
      </c>
      <c r="B63" s="32" t="s">
        <v>83</v>
      </c>
      <c r="C63" s="39"/>
      <c r="D63" s="33"/>
      <c r="E63" s="33"/>
      <c r="F63" s="33"/>
      <c r="G63" s="54"/>
      <c r="H63" s="32"/>
    </row>
    <row r="64" spans="1:8" s="19" customFormat="1" x14ac:dyDescent="0.25">
      <c r="A64" s="63"/>
      <c r="B64" s="32" t="s">
        <v>28</v>
      </c>
      <c r="C64" s="39"/>
      <c r="D64" s="33"/>
      <c r="E64" s="33"/>
      <c r="F64" s="33"/>
      <c r="G64" s="54"/>
      <c r="H64" s="32"/>
    </row>
    <row r="65" spans="1:8" x14ac:dyDescent="0.25">
      <c r="A65" s="63"/>
      <c r="B65" s="46" t="s">
        <v>58</v>
      </c>
      <c r="C65" s="43">
        <v>4</v>
      </c>
      <c r="D65" s="42">
        <v>4</v>
      </c>
      <c r="E65" s="42"/>
      <c r="F65" s="42">
        <v>0.4</v>
      </c>
      <c r="G65" s="55">
        <f>(C65*D65*F65)</f>
        <v>6.4</v>
      </c>
      <c r="H65" s="32"/>
    </row>
    <row r="66" spans="1:8" x14ac:dyDescent="0.25">
      <c r="A66" s="63"/>
      <c r="B66" s="46" t="s">
        <v>143</v>
      </c>
      <c r="C66" s="43">
        <v>4</v>
      </c>
      <c r="D66" s="42">
        <v>0.92</v>
      </c>
      <c r="E66" s="42"/>
      <c r="F66" s="42">
        <v>4.6500000000000004</v>
      </c>
      <c r="G66" s="55">
        <f t="shared" ref="G66:G90" si="12">(C66*D66*F66)</f>
        <v>17.112000000000002</v>
      </c>
      <c r="H66" s="32"/>
    </row>
    <row r="67" spans="1:8" x14ac:dyDescent="0.25">
      <c r="A67" s="63"/>
      <c r="B67" s="46" t="s">
        <v>138</v>
      </c>
      <c r="C67" s="43">
        <v>4</v>
      </c>
      <c r="D67" s="42">
        <v>5</v>
      </c>
      <c r="E67" s="42"/>
      <c r="F67" s="42">
        <v>0.45</v>
      </c>
      <c r="G67" s="55">
        <f t="shared" si="12"/>
        <v>9</v>
      </c>
      <c r="H67" s="32"/>
    </row>
    <row r="68" spans="1:8" x14ac:dyDescent="0.25">
      <c r="A68" s="63"/>
      <c r="B68" s="46" t="s">
        <v>139</v>
      </c>
      <c r="C68" s="43">
        <v>4</v>
      </c>
      <c r="D68" s="42">
        <v>3</v>
      </c>
      <c r="E68" s="42"/>
      <c r="F68" s="42">
        <v>0.3</v>
      </c>
      <c r="G68" s="55">
        <f t="shared" si="12"/>
        <v>3.5999999999999996</v>
      </c>
      <c r="H68" s="32"/>
    </row>
    <row r="69" spans="1:8" x14ac:dyDescent="0.25">
      <c r="A69" s="63"/>
      <c r="B69" s="46" t="s">
        <v>78</v>
      </c>
      <c r="C69" s="43">
        <v>4</v>
      </c>
      <c r="D69" s="42">
        <v>1.68</v>
      </c>
      <c r="E69" s="42"/>
      <c r="F69" s="42">
        <v>0.05</v>
      </c>
      <c r="G69" s="55">
        <f t="shared" si="12"/>
        <v>0.33600000000000002</v>
      </c>
      <c r="H69" s="32"/>
    </row>
    <row r="70" spans="1:8" x14ac:dyDescent="0.25">
      <c r="A70" s="63"/>
      <c r="B70" s="46" t="s">
        <v>150</v>
      </c>
      <c r="C70" s="56">
        <v>1</v>
      </c>
      <c r="D70" s="57">
        <v>1.22</v>
      </c>
      <c r="E70" s="42">
        <v>0.23</v>
      </c>
      <c r="F70" s="42"/>
      <c r="G70" s="55">
        <f>(C70*D70*E70)</f>
        <v>0.28060000000000002</v>
      </c>
      <c r="H70" s="32"/>
    </row>
    <row r="71" spans="1:8" x14ac:dyDescent="0.25">
      <c r="A71" s="63"/>
      <c r="B71" s="46" t="s">
        <v>151</v>
      </c>
      <c r="C71" s="56">
        <v>2</v>
      </c>
      <c r="D71" s="57">
        <v>1.68</v>
      </c>
      <c r="E71" s="42"/>
      <c r="F71" s="42">
        <v>0.15</v>
      </c>
      <c r="G71" s="55">
        <f t="shared" si="12"/>
        <v>0.504</v>
      </c>
      <c r="H71" s="32"/>
    </row>
    <row r="72" spans="1:8" x14ac:dyDescent="0.25">
      <c r="A72" s="63"/>
      <c r="B72" s="46" t="s">
        <v>152</v>
      </c>
      <c r="C72" s="56">
        <v>1</v>
      </c>
      <c r="D72" s="57">
        <v>0.91</v>
      </c>
      <c r="E72" s="42">
        <v>0.23</v>
      </c>
      <c r="F72" s="42"/>
      <c r="G72" s="55">
        <f>(C72*D72*E72)</f>
        <v>0.20930000000000001</v>
      </c>
      <c r="H72" s="32"/>
    </row>
    <row r="73" spans="1:8" x14ac:dyDescent="0.25">
      <c r="A73" s="63"/>
      <c r="B73" s="46" t="s">
        <v>153</v>
      </c>
      <c r="C73" s="56">
        <v>2</v>
      </c>
      <c r="D73" s="57">
        <v>1.37</v>
      </c>
      <c r="E73" s="42"/>
      <c r="F73" s="42">
        <v>0.15</v>
      </c>
      <c r="G73" s="55">
        <f t="shared" si="12"/>
        <v>0.41100000000000003</v>
      </c>
      <c r="H73" s="32"/>
    </row>
    <row r="74" spans="1:8" x14ac:dyDescent="0.25">
      <c r="A74" s="63"/>
      <c r="B74" s="46" t="s">
        <v>154</v>
      </c>
      <c r="C74" s="56">
        <v>1</v>
      </c>
      <c r="D74" s="57">
        <v>1.22</v>
      </c>
      <c r="E74" s="42">
        <v>0.23</v>
      </c>
      <c r="F74" s="42"/>
      <c r="G74" s="55">
        <f>(C74*D74*E74)</f>
        <v>0.28060000000000002</v>
      </c>
      <c r="H74" s="32"/>
    </row>
    <row r="75" spans="1:8" x14ac:dyDescent="0.25">
      <c r="A75" s="63"/>
      <c r="B75" s="46" t="s">
        <v>155</v>
      </c>
      <c r="C75" s="56">
        <v>2</v>
      </c>
      <c r="D75" s="57">
        <v>1.68</v>
      </c>
      <c r="E75" s="42"/>
      <c r="F75" s="42">
        <v>0.15</v>
      </c>
      <c r="G75" s="55">
        <f t="shared" si="12"/>
        <v>0.504</v>
      </c>
      <c r="H75" s="32"/>
    </row>
    <row r="76" spans="1:8" x14ac:dyDescent="0.25">
      <c r="A76" s="63"/>
      <c r="B76" s="46" t="s">
        <v>156</v>
      </c>
      <c r="C76" s="56">
        <v>4</v>
      </c>
      <c r="D76" s="57">
        <v>1.68</v>
      </c>
      <c r="E76" s="42">
        <v>0.6</v>
      </c>
      <c r="F76" s="42"/>
      <c r="G76" s="55">
        <f>(C76*D76*E76)</f>
        <v>4.032</v>
      </c>
      <c r="H76" s="32"/>
    </row>
    <row r="77" spans="1:8" x14ac:dyDescent="0.25">
      <c r="A77" s="63"/>
      <c r="B77" s="46" t="s">
        <v>157</v>
      </c>
      <c r="C77" s="56">
        <v>4</v>
      </c>
      <c r="D77" s="57">
        <v>1.68</v>
      </c>
      <c r="E77" s="42"/>
      <c r="F77" s="42">
        <v>0.05</v>
      </c>
      <c r="G77" s="55">
        <f t="shared" si="12"/>
        <v>0.33600000000000002</v>
      </c>
      <c r="H77" s="32"/>
    </row>
    <row r="78" spans="1:8" x14ac:dyDescent="0.25">
      <c r="A78" s="63"/>
      <c r="B78" s="46" t="s">
        <v>158</v>
      </c>
      <c r="C78" s="56">
        <v>8</v>
      </c>
      <c r="D78" s="57">
        <v>0.6</v>
      </c>
      <c r="E78" s="42"/>
      <c r="F78" s="42">
        <v>7.4999999999999997E-2</v>
      </c>
      <c r="G78" s="55">
        <f t="shared" si="12"/>
        <v>0.36</v>
      </c>
      <c r="H78" s="32"/>
    </row>
    <row r="79" spans="1:8" x14ac:dyDescent="0.25">
      <c r="A79" s="63"/>
      <c r="B79" s="46" t="s">
        <v>159</v>
      </c>
      <c r="C79" s="56">
        <v>1</v>
      </c>
      <c r="D79" s="57">
        <v>1.22</v>
      </c>
      <c r="E79" s="42">
        <v>0.23</v>
      </c>
      <c r="F79" s="42"/>
      <c r="G79" s="55">
        <f>(C79*D79*E79)</f>
        <v>0.28060000000000002</v>
      </c>
      <c r="H79" s="32"/>
    </row>
    <row r="80" spans="1:8" x14ac:dyDescent="0.25">
      <c r="A80" s="63"/>
      <c r="B80" s="46" t="s">
        <v>160</v>
      </c>
      <c r="C80" s="56">
        <v>2</v>
      </c>
      <c r="D80" s="57">
        <v>3</v>
      </c>
      <c r="E80" s="42"/>
      <c r="F80" s="42">
        <v>0.15</v>
      </c>
      <c r="G80" s="55">
        <f t="shared" si="12"/>
        <v>0.89999999999999991</v>
      </c>
      <c r="H80" s="32"/>
    </row>
    <row r="81" spans="1:8" x14ac:dyDescent="0.25">
      <c r="A81" s="63"/>
      <c r="B81" s="46" t="s">
        <v>161</v>
      </c>
      <c r="C81" s="56">
        <v>1</v>
      </c>
      <c r="D81" s="57">
        <v>3</v>
      </c>
      <c r="E81" s="42">
        <v>0.45</v>
      </c>
      <c r="F81" s="42"/>
      <c r="G81" s="55">
        <f>(C81*D81*E81)</f>
        <v>1.35</v>
      </c>
      <c r="H81" s="32"/>
    </row>
    <row r="82" spans="1:8" x14ac:dyDescent="0.25">
      <c r="A82" s="63"/>
      <c r="B82" s="46" t="s">
        <v>162</v>
      </c>
      <c r="C82" s="56">
        <v>1</v>
      </c>
      <c r="D82" s="57">
        <v>4.3600000000000003</v>
      </c>
      <c r="E82" s="42"/>
      <c r="F82" s="42">
        <v>7.4999999999999997E-2</v>
      </c>
      <c r="G82" s="55">
        <f t="shared" si="12"/>
        <v>0.32700000000000001</v>
      </c>
      <c r="H82" s="32"/>
    </row>
    <row r="83" spans="1:8" x14ac:dyDescent="0.25">
      <c r="A83" s="63"/>
      <c r="B83" s="46" t="s">
        <v>164</v>
      </c>
      <c r="C83" s="43">
        <v>2</v>
      </c>
      <c r="D83" s="42">
        <v>5</v>
      </c>
      <c r="E83" s="42">
        <v>0.23</v>
      </c>
      <c r="F83" s="42"/>
      <c r="G83" s="55">
        <f>(C83*D83*E83)</f>
        <v>2.3000000000000003</v>
      </c>
      <c r="H83" s="32"/>
    </row>
    <row r="84" spans="1:8" x14ac:dyDescent="0.25">
      <c r="A84" s="63"/>
      <c r="B84" s="46" t="s">
        <v>165</v>
      </c>
      <c r="C84" s="43">
        <v>2</v>
      </c>
      <c r="D84" s="42">
        <v>5</v>
      </c>
      <c r="E84" s="42"/>
      <c r="F84" s="42">
        <v>0.35</v>
      </c>
      <c r="G84" s="55">
        <f t="shared" si="12"/>
        <v>3.5</v>
      </c>
      <c r="H84" s="32"/>
    </row>
    <row r="85" spans="1:8" x14ac:dyDescent="0.25">
      <c r="A85" s="63"/>
      <c r="B85" s="46" t="s">
        <v>166</v>
      </c>
      <c r="C85" s="43">
        <v>2</v>
      </c>
      <c r="D85" s="42">
        <v>5</v>
      </c>
      <c r="E85" s="42"/>
      <c r="F85" s="42">
        <v>0.45</v>
      </c>
      <c r="G85" s="55">
        <f t="shared" si="12"/>
        <v>4.5</v>
      </c>
      <c r="H85" s="32"/>
    </row>
    <row r="86" spans="1:8" x14ac:dyDescent="0.25">
      <c r="A86" s="63"/>
      <c r="B86" s="46" t="s">
        <v>167</v>
      </c>
      <c r="C86" s="43">
        <v>2</v>
      </c>
      <c r="D86" s="42">
        <v>3</v>
      </c>
      <c r="E86" s="42">
        <v>0.23</v>
      </c>
      <c r="F86" s="42"/>
      <c r="G86" s="55">
        <f>(C86*D86*E86)</f>
        <v>1.3800000000000001</v>
      </c>
      <c r="H86" s="32"/>
    </row>
    <row r="87" spans="1:8" x14ac:dyDescent="0.25">
      <c r="A87" s="63"/>
      <c r="B87" s="46" t="s">
        <v>168</v>
      </c>
      <c r="C87" s="43">
        <v>2</v>
      </c>
      <c r="D87" s="42">
        <v>3</v>
      </c>
      <c r="E87" s="42"/>
      <c r="F87" s="42">
        <v>0.2</v>
      </c>
      <c r="G87" s="55">
        <f t="shared" si="12"/>
        <v>1.2000000000000002</v>
      </c>
      <c r="H87" s="32"/>
    </row>
    <row r="88" spans="1:8" x14ac:dyDescent="0.25">
      <c r="A88" s="63"/>
      <c r="B88" s="46" t="s">
        <v>169</v>
      </c>
      <c r="C88" s="43">
        <v>2</v>
      </c>
      <c r="D88" s="42">
        <v>3</v>
      </c>
      <c r="E88" s="42"/>
      <c r="F88" s="42">
        <v>0.3</v>
      </c>
      <c r="G88" s="55">
        <f t="shared" si="12"/>
        <v>1.7999999999999998</v>
      </c>
      <c r="H88" s="32"/>
    </row>
    <row r="89" spans="1:8" x14ac:dyDescent="0.25">
      <c r="A89" s="63"/>
      <c r="B89" s="46" t="s">
        <v>170</v>
      </c>
      <c r="C89" s="43">
        <v>1</v>
      </c>
      <c r="D89" s="42">
        <v>5</v>
      </c>
      <c r="E89" s="42">
        <v>3</v>
      </c>
      <c r="F89" s="42"/>
      <c r="G89" s="55">
        <f>(C89*D89*E89)</f>
        <v>15</v>
      </c>
      <c r="H89" s="32"/>
    </row>
    <row r="90" spans="1:8" x14ac:dyDescent="0.25">
      <c r="A90" s="63"/>
      <c r="B90" s="46" t="s">
        <v>171</v>
      </c>
      <c r="C90" s="43">
        <v>4</v>
      </c>
      <c r="D90" s="42">
        <v>0.92</v>
      </c>
      <c r="E90" s="42"/>
      <c r="F90" s="42">
        <v>1.22</v>
      </c>
      <c r="G90" s="55">
        <f t="shared" si="12"/>
        <v>4.4896000000000003</v>
      </c>
      <c r="H90" s="32"/>
    </row>
    <row r="91" spans="1:8" x14ac:dyDescent="0.25">
      <c r="A91" s="56"/>
      <c r="B91" s="46"/>
      <c r="C91" s="43"/>
      <c r="D91" s="42"/>
      <c r="E91" s="42"/>
      <c r="F91" s="42"/>
      <c r="G91" s="55">
        <f>SUM(G65:G90)</f>
        <v>80.392699999999991</v>
      </c>
      <c r="H91" s="46"/>
    </row>
    <row r="92" spans="1:8" x14ac:dyDescent="0.25">
      <c r="A92" s="56"/>
      <c r="B92" s="46" t="s">
        <v>172</v>
      </c>
      <c r="C92" s="43">
        <v>4</v>
      </c>
      <c r="D92" s="42"/>
      <c r="E92" s="42">
        <v>0.23</v>
      </c>
      <c r="F92" s="42">
        <v>0.45</v>
      </c>
      <c r="G92" s="55">
        <f>C92*E92*F92</f>
        <v>0.41400000000000003</v>
      </c>
      <c r="H92" s="46"/>
    </row>
    <row r="93" spans="1:8" x14ac:dyDescent="0.25">
      <c r="A93" s="56"/>
      <c r="B93" s="46" t="s">
        <v>173</v>
      </c>
      <c r="C93" s="43">
        <v>4</v>
      </c>
      <c r="D93" s="42"/>
      <c r="E93" s="42">
        <v>0.23</v>
      </c>
      <c r="F93" s="42">
        <v>0.3</v>
      </c>
      <c r="G93" s="55">
        <f t="shared" ref="G93:G95" si="13">C93*E93*F93</f>
        <v>0.27600000000000002</v>
      </c>
      <c r="H93" s="46"/>
    </row>
    <row r="94" spans="1:8" x14ac:dyDescent="0.25">
      <c r="A94" s="56"/>
      <c r="B94" s="46" t="s">
        <v>174</v>
      </c>
      <c r="C94" s="43">
        <v>4</v>
      </c>
      <c r="D94" s="42"/>
      <c r="E94" s="42">
        <v>0.23</v>
      </c>
      <c r="F94" s="42">
        <v>0.45</v>
      </c>
      <c r="G94" s="55">
        <f t="shared" si="13"/>
        <v>0.41400000000000003</v>
      </c>
      <c r="H94" s="46"/>
    </row>
    <row r="95" spans="1:8" x14ac:dyDescent="0.25">
      <c r="A95" s="56"/>
      <c r="B95" s="46" t="s">
        <v>175</v>
      </c>
      <c r="C95" s="43">
        <v>4</v>
      </c>
      <c r="D95" s="42"/>
      <c r="E95" s="42">
        <v>0.23</v>
      </c>
      <c r="F95" s="42">
        <v>0.3</v>
      </c>
      <c r="G95" s="55">
        <f t="shared" si="13"/>
        <v>0.27600000000000002</v>
      </c>
      <c r="H95" s="46"/>
    </row>
    <row r="96" spans="1:8" x14ac:dyDescent="0.25">
      <c r="A96" s="56"/>
      <c r="B96" s="46" t="s">
        <v>97</v>
      </c>
      <c r="C96" s="43">
        <v>4</v>
      </c>
      <c r="D96" s="42">
        <v>1.68</v>
      </c>
      <c r="E96" s="42"/>
      <c r="F96" s="42">
        <v>7.4999999999999997E-2</v>
      </c>
      <c r="G96" s="55">
        <f>C96*D96*F96</f>
        <v>0.504</v>
      </c>
      <c r="H96" s="46"/>
    </row>
    <row r="97" spans="1:8" x14ac:dyDescent="0.25">
      <c r="A97" s="56"/>
      <c r="B97" s="46" t="s">
        <v>98</v>
      </c>
      <c r="C97" s="43">
        <v>1</v>
      </c>
      <c r="D97" s="42">
        <v>3</v>
      </c>
      <c r="E97" s="42"/>
      <c r="F97" s="42">
        <v>7.4999999999999997E-2</v>
      </c>
      <c r="G97" s="55">
        <f>C97*D97*F97</f>
        <v>0.22499999999999998</v>
      </c>
      <c r="H97" s="46"/>
    </row>
    <row r="98" spans="1:8" x14ac:dyDescent="0.25">
      <c r="A98" s="56"/>
      <c r="B98" s="46"/>
      <c r="C98" s="43"/>
      <c r="D98" s="42"/>
      <c r="E98" s="42"/>
      <c r="F98" s="42"/>
      <c r="G98" s="55">
        <f>SUM(G92:G97)</f>
        <v>2.109</v>
      </c>
      <c r="H98" s="46"/>
    </row>
    <row r="99" spans="1:8" x14ac:dyDescent="0.25">
      <c r="A99" s="56"/>
      <c r="B99" s="46"/>
      <c r="C99" s="43"/>
      <c r="D99" s="42"/>
      <c r="E99" s="42"/>
      <c r="F99" s="42"/>
      <c r="G99" s="55">
        <f>G91-G98</f>
        <v>78.283699999999996</v>
      </c>
      <c r="H99" s="46"/>
    </row>
    <row r="100" spans="1:8" s="19" customFormat="1" x14ac:dyDescent="0.25">
      <c r="A100" s="63"/>
      <c r="B100" s="46" t="s">
        <v>36</v>
      </c>
      <c r="C100" s="43"/>
      <c r="D100" s="42"/>
      <c r="E100" s="42"/>
      <c r="F100" s="42"/>
      <c r="G100" s="55">
        <v>0.57999999999999996</v>
      </c>
      <c r="H100" s="32"/>
    </row>
    <row r="101" spans="1:8" s="19" customFormat="1" x14ac:dyDescent="0.25">
      <c r="A101" s="63"/>
      <c r="B101" s="46"/>
      <c r="C101" s="43"/>
      <c r="D101" s="42"/>
      <c r="E101" s="42"/>
      <c r="F101" s="33" t="s">
        <v>4</v>
      </c>
      <c r="G101" s="54">
        <f>SUM(G99:G100)</f>
        <v>78.863699999999994</v>
      </c>
      <c r="H101" s="32" t="s">
        <v>118</v>
      </c>
    </row>
    <row r="102" spans="1:8" s="19" customFormat="1" x14ac:dyDescent="0.25">
      <c r="A102" s="63">
        <v>6</v>
      </c>
      <c r="B102" s="70" t="s">
        <v>99</v>
      </c>
      <c r="C102" s="43"/>
      <c r="D102" s="42"/>
      <c r="E102" s="42"/>
      <c r="F102" s="33"/>
      <c r="G102" s="54"/>
      <c r="H102" s="32"/>
    </row>
    <row r="103" spans="1:8" x14ac:dyDescent="0.25">
      <c r="A103" s="56"/>
      <c r="B103" s="69" t="s">
        <v>58</v>
      </c>
      <c r="C103" s="43">
        <v>1</v>
      </c>
      <c r="D103" s="42">
        <v>1.6</v>
      </c>
      <c r="E103" s="42">
        <v>60</v>
      </c>
      <c r="F103" s="42"/>
      <c r="G103" s="55">
        <f t="shared" ref="G103:G108" si="14">C103*D103*E103</f>
        <v>96</v>
      </c>
      <c r="H103" s="46"/>
    </row>
    <row r="104" spans="1:8" x14ac:dyDescent="0.25">
      <c r="A104" s="56"/>
      <c r="B104" s="69" t="s">
        <v>177</v>
      </c>
      <c r="C104" s="43">
        <v>1</v>
      </c>
      <c r="D104" s="42">
        <v>0.98</v>
      </c>
      <c r="E104" s="42">
        <v>210</v>
      </c>
      <c r="F104" s="42"/>
      <c r="G104" s="55">
        <f t="shared" si="14"/>
        <v>205.79999999999998</v>
      </c>
      <c r="H104" s="46"/>
    </row>
    <row r="105" spans="1:8" x14ac:dyDescent="0.25">
      <c r="A105" s="56"/>
      <c r="B105" s="69" t="s">
        <v>100</v>
      </c>
      <c r="C105" s="43">
        <v>1</v>
      </c>
      <c r="D105" s="42">
        <v>1.45</v>
      </c>
      <c r="E105" s="42">
        <v>60</v>
      </c>
      <c r="F105" s="42"/>
      <c r="G105" s="55">
        <f t="shared" si="14"/>
        <v>87</v>
      </c>
      <c r="H105" s="46"/>
    </row>
    <row r="106" spans="1:8" x14ac:dyDescent="0.25">
      <c r="A106" s="56"/>
      <c r="B106" s="69" t="s">
        <v>176</v>
      </c>
      <c r="C106" s="43">
        <v>1</v>
      </c>
      <c r="D106" s="42">
        <v>1.45</v>
      </c>
      <c r="E106" s="42">
        <v>180</v>
      </c>
      <c r="F106" s="42"/>
      <c r="G106" s="55">
        <f t="shared" si="14"/>
        <v>261</v>
      </c>
      <c r="H106" s="46"/>
    </row>
    <row r="107" spans="1:8" x14ac:dyDescent="0.25">
      <c r="A107" s="56"/>
      <c r="B107" s="69" t="s">
        <v>82</v>
      </c>
      <c r="C107" s="43">
        <v>1</v>
      </c>
      <c r="D107" s="42">
        <v>1.5</v>
      </c>
      <c r="E107" s="42">
        <v>80</v>
      </c>
      <c r="F107" s="42"/>
      <c r="G107" s="55">
        <f t="shared" si="14"/>
        <v>120</v>
      </c>
      <c r="H107" s="46"/>
    </row>
    <row r="108" spans="1:8" x14ac:dyDescent="0.25">
      <c r="A108" s="56"/>
      <c r="B108" s="69" t="s">
        <v>101</v>
      </c>
      <c r="C108" s="43">
        <v>1</v>
      </c>
      <c r="D108" s="42">
        <v>0.75</v>
      </c>
      <c r="E108" s="42">
        <v>60</v>
      </c>
      <c r="F108" s="42"/>
      <c r="G108" s="55">
        <f t="shared" si="14"/>
        <v>45</v>
      </c>
      <c r="H108" s="46"/>
    </row>
    <row r="109" spans="1:8" x14ac:dyDescent="0.25">
      <c r="A109" s="56"/>
      <c r="B109" s="69" t="s">
        <v>178</v>
      </c>
      <c r="C109" s="43">
        <v>1</v>
      </c>
      <c r="D109" s="42"/>
      <c r="E109" s="42"/>
      <c r="F109" s="42"/>
      <c r="G109" s="55">
        <v>5.74</v>
      </c>
      <c r="H109" s="46"/>
    </row>
    <row r="110" spans="1:8" x14ac:dyDescent="0.25">
      <c r="A110" s="56"/>
      <c r="B110" s="69" t="s">
        <v>102</v>
      </c>
      <c r="C110" s="43"/>
      <c r="D110" s="42"/>
      <c r="E110" s="42"/>
      <c r="F110" s="42"/>
      <c r="G110" s="55">
        <v>9.26</v>
      </c>
      <c r="H110" s="46"/>
    </row>
    <row r="111" spans="1:8" s="81" customFormat="1" x14ac:dyDescent="0.25">
      <c r="A111" s="74"/>
      <c r="B111" s="75"/>
      <c r="C111" s="76"/>
      <c r="D111" s="77"/>
      <c r="E111" s="77"/>
      <c r="F111" s="78"/>
      <c r="G111" s="79">
        <f>SUM(G105:G110)</f>
        <v>528</v>
      </c>
      <c r="H111" s="80" t="s">
        <v>103</v>
      </c>
    </row>
    <row r="112" spans="1:8" s="19" customFormat="1" x14ac:dyDescent="0.25">
      <c r="A112" s="63">
        <v>7</v>
      </c>
      <c r="B112" s="32" t="s">
        <v>107</v>
      </c>
      <c r="C112" s="39"/>
      <c r="D112" s="33"/>
      <c r="E112" s="33"/>
      <c r="F112" s="33"/>
      <c r="G112" s="54"/>
      <c r="H112" s="32"/>
    </row>
    <row r="113" spans="1:10" x14ac:dyDescent="0.25">
      <c r="A113" s="63"/>
      <c r="B113" s="46" t="s">
        <v>58</v>
      </c>
      <c r="C113" s="43"/>
      <c r="D113" s="42"/>
      <c r="E113" s="42"/>
      <c r="F113" s="42"/>
      <c r="G113" s="55"/>
      <c r="H113" s="32"/>
    </row>
    <row r="114" spans="1:10" x14ac:dyDescent="0.25">
      <c r="A114" s="63"/>
      <c r="B114" s="46" t="s">
        <v>108</v>
      </c>
      <c r="C114" s="43">
        <v>2</v>
      </c>
      <c r="D114" s="42">
        <v>1.5</v>
      </c>
      <c r="E114" s="42">
        <v>1.22</v>
      </c>
      <c r="F114" s="42">
        <v>0.15</v>
      </c>
      <c r="G114" s="55">
        <f t="shared" ref="G114:G119" si="15">(C114*D114*E114*F114)</f>
        <v>0.54900000000000004</v>
      </c>
      <c r="H114" s="32"/>
    </row>
    <row r="115" spans="1:10" x14ac:dyDescent="0.25">
      <c r="A115" s="63"/>
      <c r="B115" s="46" t="s">
        <v>109</v>
      </c>
      <c r="C115" s="43">
        <v>2</v>
      </c>
      <c r="D115" s="42">
        <v>1.25</v>
      </c>
      <c r="E115" s="42">
        <v>1.22</v>
      </c>
      <c r="F115" s="42">
        <v>0.15</v>
      </c>
      <c r="G115" s="55">
        <f t="shared" si="15"/>
        <v>0.45749999999999996</v>
      </c>
      <c r="H115" s="32"/>
    </row>
    <row r="116" spans="1:10" x14ac:dyDescent="0.25">
      <c r="A116" s="63"/>
      <c r="B116" s="46" t="s">
        <v>110</v>
      </c>
      <c r="C116" s="43">
        <v>2</v>
      </c>
      <c r="D116" s="42">
        <v>1</v>
      </c>
      <c r="E116" s="42">
        <v>1.22</v>
      </c>
      <c r="F116" s="42">
        <v>0.15</v>
      </c>
      <c r="G116" s="55">
        <f t="shared" si="15"/>
        <v>0.36599999999999999</v>
      </c>
      <c r="H116" s="32"/>
    </row>
    <row r="117" spans="1:10" x14ac:dyDescent="0.25">
      <c r="A117" s="63"/>
      <c r="B117" s="46" t="s">
        <v>111</v>
      </c>
      <c r="C117" s="43">
        <v>2</v>
      </c>
      <c r="D117" s="42">
        <v>0.75</v>
      </c>
      <c r="E117" s="42">
        <v>1.22</v>
      </c>
      <c r="F117" s="42">
        <v>0.15</v>
      </c>
      <c r="G117" s="55">
        <f t="shared" si="15"/>
        <v>0.27450000000000002</v>
      </c>
      <c r="H117" s="32"/>
    </row>
    <row r="118" spans="1:10" x14ac:dyDescent="0.25">
      <c r="A118" s="63"/>
      <c r="B118" s="46" t="s">
        <v>124</v>
      </c>
      <c r="C118" s="43">
        <v>2</v>
      </c>
      <c r="D118" s="42">
        <v>0.5</v>
      </c>
      <c r="E118" s="42">
        <v>1.22</v>
      </c>
      <c r="F118" s="42">
        <v>0.15</v>
      </c>
      <c r="G118" s="55">
        <f t="shared" si="15"/>
        <v>0.183</v>
      </c>
      <c r="H118" s="32"/>
    </row>
    <row r="119" spans="1:10" x14ac:dyDescent="0.25">
      <c r="A119" s="63"/>
      <c r="B119" s="46" t="s">
        <v>125</v>
      </c>
      <c r="C119" s="43">
        <v>2</v>
      </c>
      <c r="D119" s="42">
        <v>0.25</v>
      </c>
      <c r="E119" s="42">
        <v>1.22</v>
      </c>
      <c r="F119" s="42">
        <v>0.15</v>
      </c>
      <c r="G119" s="55">
        <f t="shared" si="15"/>
        <v>9.1499999999999998E-2</v>
      </c>
      <c r="H119" s="32"/>
    </row>
    <row r="120" spans="1:10" s="19" customFormat="1" x14ac:dyDescent="0.25">
      <c r="A120" s="63"/>
      <c r="B120" s="46" t="s">
        <v>36</v>
      </c>
      <c r="C120" s="43"/>
      <c r="D120" s="42"/>
      <c r="E120" s="42"/>
      <c r="F120" s="42"/>
      <c r="G120" s="55">
        <v>0.08</v>
      </c>
      <c r="H120" s="32"/>
    </row>
    <row r="121" spans="1:10" s="19" customFormat="1" x14ac:dyDescent="0.25">
      <c r="A121" s="63"/>
      <c r="B121" s="46"/>
      <c r="C121" s="43"/>
      <c r="D121" s="42"/>
      <c r="E121" s="42"/>
      <c r="F121" s="33" t="s">
        <v>4</v>
      </c>
      <c r="G121" s="54">
        <f>SUM(G114:G120)</f>
        <v>2.0015000000000001</v>
      </c>
      <c r="H121" s="32" t="s">
        <v>26</v>
      </c>
    </row>
    <row r="122" spans="1:10" s="19" customFormat="1" x14ac:dyDescent="0.25">
      <c r="A122" s="63">
        <v>6</v>
      </c>
      <c r="B122" s="32" t="s">
        <v>48</v>
      </c>
      <c r="C122" s="39"/>
      <c r="D122" s="33"/>
      <c r="E122" s="33"/>
      <c r="F122" s="38"/>
      <c r="G122" s="38"/>
      <c r="H122" s="38"/>
      <c r="J122" s="18"/>
    </row>
    <row r="123" spans="1:10" x14ac:dyDescent="0.25">
      <c r="A123" s="63"/>
      <c r="B123" s="46" t="s">
        <v>59</v>
      </c>
      <c r="C123" s="43"/>
      <c r="D123" s="42"/>
      <c r="E123" s="42"/>
      <c r="F123" s="42"/>
      <c r="G123" s="55"/>
      <c r="H123" s="32"/>
    </row>
    <row r="124" spans="1:10" x14ac:dyDescent="0.25">
      <c r="A124" s="63"/>
      <c r="B124" s="46" t="s">
        <v>112</v>
      </c>
      <c r="C124" s="43">
        <v>1</v>
      </c>
      <c r="D124" s="42">
        <v>16.920000000000002</v>
      </c>
      <c r="E124" s="42">
        <v>0.23</v>
      </c>
      <c r="F124" s="42">
        <v>3.05</v>
      </c>
      <c r="G124" s="55">
        <f t="shared" ref="G124:G125" si="16">C124*D124*E124*F124</f>
        <v>11.869380000000001</v>
      </c>
      <c r="H124" s="32"/>
    </row>
    <row r="125" spans="1:10" x14ac:dyDescent="0.25">
      <c r="A125" s="63"/>
      <c r="B125" s="46" t="s">
        <v>57</v>
      </c>
      <c r="C125" s="43">
        <v>1</v>
      </c>
      <c r="D125" s="42">
        <v>16.920000000000002</v>
      </c>
      <c r="E125" s="42">
        <v>0.23</v>
      </c>
      <c r="F125" s="42">
        <v>1.22</v>
      </c>
      <c r="G125" s="55">
        <f t="shared" si="16"/>
        <v>4.7477520000000002</v>
      </c>
      <c r="H125" s="32"/>
    </row>
    <row r="126" spans="1:10" x14ac:dyDescent="0.25">
      <c r="A126" s="63"/>
      <c r="B126" s="46"/>
      <c r="C126" s="43"/>
      <c r="D126" s="42"/>
      <c r="E126" s="42"/>
      <c r="F126" s="42"/>
      <c r="G126" s="55">
        <f>SUM(G124:G125)</f>
        <v>16.617132000000002</v>
      </c>
      <c r="H126" s="32"/>
    </row>
    <row r="127" spans="1:10" s="19" customFormat="1" x14ac:dyDescent="0.25">
      <c r="A127" s="63"/>
      <c r="B127" s="46" t="s">
        <v>113</v>
      </c>
      <c r="C127" s="43">
        <v>1</v>
      </c>
      <c r="D127" s="42">
        <v>1.22</v>
      </c>
      <c r="E127" s="42">
        <v>0.23</v>
      </c>
      <c r="F127" s="42">
        <v>2.1</v>
      </c>
      <c r="G127" s="55">
        <f t="shared" ref="G127:G130" si="17">C127*D127*E127*F127</f>
        <v>0.58926000000000001</v>
      </c>
      <c r="H127" s="32"/>
    </row>
    <row r="128" spans="1:10" s="19" customFormat="1" x14ac:dyDescent="0.25">
      <c r="A128" s="63"/>
      <c r="B128" s="46" t="s">
        <v>114</v>
      </c>
      <c r="C128" s="43">
        <v>1</v>
      </c>
      <c r="D128" s="42">
        <v>0.91</v>
      </c>
      <c r="E128" s="42">
        <v>0.23</v>
      </c>
      <c r="F128" s="42">
        <v>2.1</v>
      </c>
      <c r="G128" s="55">
        <f t="shared" si="17"/>
        <v>0.43953000000000003</v>
      </c>
      <c r="H128" s="32"/>
    </row>
    <row r="129" spans="1:10" s="19" customFormat="1" x14ac:dyDescent="0.25">
      <c r="A129" s="63"/>
      <c r="B129" s="46" t="s">
        <v>115</v>
      </c>
      <c r="C129" s="43">
        <v>2</v>
      </c>
      <c r="D129" s="42">
        <v>1.22</v>
      </c>
      <c r="E129" s="42">
        <v>0.23</v>
      </c>
      <c r="F129" s="42">
        <v>1.37</v>
      </c>
      <c r="G129" s="55">
        <f t="shared" si="17"/>
        <v>0.76884400000000008</v>
      </c>
      <c r="H129" s="32"/>
    </row>
    <row r="130" spans="1:10" s="19" customFormat="1" x14ac:dyDescent="0.25">
      <c r="A130" s="63"/>
      <c r="B130" s="46" t="s">
        <v>116</v>
      </c>
      <c r="C130" s="43">
        <v>1</v>
      </c>
      <c r="D130" s="42">
        <v>16.920000000000002</v>
      </c>
      <c r="E130" s="42">
        <v>0.23</v>
      </c>
      <c r="F130" s="42">
        <v>0.15</v>
      </c>
      <c r="G130" s="55">
        <f t="shared" si="17"/>
        <v>0.58374000000000004</v>
      </c>
      <c r="H130" s="32"/>
    </row>
    <row r="131" spans="1:10" s="19" customFormat="1" x14ac:dyDescent="0.25">
      <c r="A131" s="63"/>
      <c r="B131" s="46"/>
      <c r="C131" s="43"/>
      <c r="D131" s="42"/>
      <c r="E131" s="42"/>
      <c r="F131" s="42"/>
      <c r="G131" s="55">
        <f>SUM(G127:G130)</f>
        <v>2.3813740000000001</v>
      </c>
      <c r="H131" s="32"/>
    </row>
    <row r="132" spans="1:10" s="19" customFormat="1" x14ac:dyDescent="0.25">
      <c r="A132" s="63"/>
      <c r="B132" s="46"/>
      <c r="C132" s="43"/>
      <c r="D132" s="42"/>
      <c r="E132" s="42"/>
      <c r="F132" s="42"/>
      <c r="G132" s="55">
        <f>G126-G131</f>
        <v>14.235758000000001</v>
      </c>
      <c r="H132" s="32"/>
    </row>
    <row r="133" spans="1:10" ht="17.25" customHeight="1" x14ac:dyDescent="0.25">
      <c r="A133" s="63"/>
      <c r="B133" s="46" t="s">
        <v>36</v>
      </c>
      <c r="C133" s="43"/>
      <c r="D133" s="42"/>
      <c r="E133" s="42"/>
      <c r="F133" s="42"/>
      <c r="G133" s="55">
        <v>0.26</v>
      </c>
      <c r="H133" s="32"/>
    </row>
    <row r="134" spans="1:10" ht="17.25" customHeight="1" x14ac:dyDescent="0.25">
      <c r="A134" s="63"/>
      <c r="B134" s="46"/>
      <c r="C134" s="43"/>
      <c r="D134" s="42"/>
      <c r="E134" s="42"/>
      <c r="F134" s="33" t="s">
        <v>4</v>
      </c>
      <c r="G134" s="54">
        <f>SUM(G132:G133)</f>
        <v>14.495758</v>
      </c>
      <c r="H134" s="32" t="s">
        <v>26</v>
      </c>
    </row>
    <row r="135" spans="1:10" s="19" customFormat="1" x14ac:dyDescent="0.25">
      <c r="A135" s="63">
        <v>6</v>
      </c>
      <c r="B135" s="32" t="s">
        <v>117</v>
      </c>
      <c r="C135" s="39"/>
      <c r="D135" s="33"/>
      <c r="E135" s="33"/>
      <c r="F135" s="38"/>
      <c r="G135" s="38"/>
      <c r="H135" s="38"/>
      <c r="J135" s="18"/>
    </row>
    <row r="136" spans="1:10" x14ac:dyDescent="0.25">
      <c r="A136" s="63"/>
      <c r="B136" s="46" t="s">
        <v>59</v>
      </c>
      <c r="C136" s="43"/>
      <c r="D136" s="42"/>
      <c r="E136" s="42"/>
      <c r="F136" s="42"/>
      <c r="G136" s="55"/>
      <c r="H136" s="32"/>
    </row>
    <row r="137" spans="1:10" x14ac:dyDescent="0.25">
      <c r="A137" s="63"/>
      <c r="B137" s="46" t="s">
        <v>112</v>
      </c>
      <c r="C137" s="43">
        <v>1</v>
      </c>
      <c r="D137" s="42">
        <v>16.920000000000002</v>
      </c>
      <c r="E137" s="42">
        <v>0.23</v>
      </c>
      <c r="F137" s="42"/>
      <c r="G137" s="55">
        <f>C137*D137*E137</f>
        <v>3.8916000000000004</v>
      </c>
      <c r="H137" s="32" t="s">
        <v>118</v>
      </c>
    </row>
    <row r="138" spans="1:10" ht="17.25" customHeight="1" x14ac:dyDescent="0.25">
      <c r="A138" s="63"/>
      <c r="B138" s="46" t="s">
        <v>36</v>
      </c>
      <c r="C138" s="43"/>
      <c r="D138" s="42"/>
      <c r="E138" s="42"/>
      <c r="F138" s="42"/>
      <c r="G138" s="55">
        <v>0.11</v>
      </c>
      <c r="H138" s="32"/>
    </row>
    <row r="139" spans="1:10" ht="17.25" customHeight="1" x14ac:dyDescent="0.25">
      <c r="A139" s="63"/>
      <c r="B139" s="46"/>
      <c r="C139" s="43"/>
      <c r="D139" s="42"/>
      <c r="E139" s="42"/>
      <c r="F139" s="33" t="s">
        <v>4</v>
      </c>
      <c r="G139" s="54">
        <f>SUM(G137:G138)</f>
        <v>4.0016000000000007</v>
      </c>
      <c r="H139" s="32" t="s">
        <v>118</v>
      </c>
    </row>
    <row r="140" spans="1:10" s="19" customFormat="1" ht="15.75" customHeight="1" x14ac:dyDescent="0.25">
      <c r="A140" s="63">
        <v>7</v>
      </c>
      <c r="B140" s="32" t="s">
        <v>39</v>
      </c>
      <c r="C140" s="39"/>
      <c r="D140" s="33"/>
      <c r="E140" s="33"/>
      <c r="F140" s="33"/>
      <c r="G140" s="54"/>
      <c r="H140" s="32"/>
    </row>
    <row r="141" spans="1:10" x14ac:dyDescent="0.25">
      <c r="A141" s="63"/>
      <c r="B141" s="58" t="s">
        <v>5</v>
      </c>
      <c r="C141" s="43"/>
      <c r="D141" s="42"/>
      <c r="E141" s="42"/>
      <c r="F141" s="23"/>
      <c r="G141" s="55"/>
      <c r="H141" s="32"/>
    </row>
    <row r="142" spans="1:10" x14ac:dyDescent="0.25">
      <c r="A142" s="56"/>
      <c r="B142" s="41" t="s">
        <v>120</v>
      </c>
      <c r="C142" s="43">
        <v>1</v>
      </c>
      <c r="D142" s="42">
        <v>16</v>
      </c>
      <c r="E142" s="42"/>
      <c r="F142" s="23">
        <v>3.05</v>
      </c>
      <c r="G142" s="55">
        <f>C142*D142*F142</f>
        <v>48.8</v>
      </c>
      <c r="H142" s="46"/>
    </row>
    <row r="143" spans="1:10" x14ac:dyDescent="0.25">
      <c r="A143" s="56"/>
      <c r="B143" s="41" t="s">
        <v>121</v>
      </c>
      <c r="C143" s="43">
        <v>1</v>
      </c>
      <c r="D143" s="42">
        <v>17.84</v>
      </c>
      <c r="E143" s="42"/>
      <c r="F143" s="23">
        <v>4.37</v>
      </c>
      <c r="G143" s="55">
        <f t="shared" ref="G143:G144" si="18">C143*D143*F143</f>
        <v>77.960800000000006</v>
      </c>
      <c r="H143" s="46"/>
    </row>
    <row r="144" spans="1:10" x14ac:dyDescent="0.25">
      <c r="A144" s="56"/>
      <c r="B144" s="41" t="s">
        <v>122</v>
      </c>
      <c r="C144" s="43">
        <v>1</v>
      </c>
      <c r="D144" s="42">
        <v>16</v>
      </c>
      <c r="E144" s="42"/>
      <c r="F144" s="23">
        <v>1.22</v>
      </c>
      <c r="G144" s="55">
        <f t="shared" si="18"/>
        <v>19.52</v>
      </c>
      <c r="H144" s="46"/>
    </row>
    <row r="145" spans="1:8" x14ac:dyDescent="0.25">
      <c r="A145" s="56"/>
      <c r="B145" s="41" t="s">
        <v>123</v>
      </c>
      <c r="C145" s="43">
        <v>1</v>
      </c>
      <c r="D145" s="42">
        <v>16.920000000000002</v>
      </c>
      <c r="E145" s="42">
        <v>0.23</v>
      </c>
      <c r="F145" s="42"/>
      <c r="G145" s="55">
        <f>C145*D145*E145</f>
        <v>3.8916000000000004</v>
      </c>
      <c r="H145" s="46"/>
    </row>
    <row r="146" spans="1:8" x14ac:dyDescent="0.25">
      <c r="A146" s="63"/>
      <c r="B146" s="46" t="s">
        <v>127</v>
      </c>
      <c r="C146" s="43">
        <v>4</v>
      </c>
      <c r="D146" s="42">
        <v>1.5</v>
      </c>
      <c r="E146" s="42"/>
      <c r="F146" s="42">
        <v>0.15</v>
      </c>
      <c r="G146" s="55">
        <f>C146*D146*F146</f>
        <v>0.89999999999999991</v>
      </c>
      <c r="H146" s="32"/>
    </row>
    <row r="147" spans="1:8" x14ac:dyDescent="0.25">
      <c r="A147" s="63"/>
      <c r="B147" s="46" t="s">
        <v>109</v>
      </c>
      <c r="C147" s="43">
        <v>4</v>
      </c>
      <c r="D147" s="42">
        <v>1.25</v>
      </c>
      <c r="E147" s="42"/>
      <c r="F147" s="42">
        <v>0.15</v>
      </c>
      <c r="G147" s="55">
        <f t="shared" ref="G147:G151" si="19">C147*D147*F147</f>
        <v>0.75</v>
      </c>
      <c r="H147" s="32"/>
    </row>
    <row r="148" spans="1:8" x14ac:dyDescent="0.25">
      <c r="A148" s="63"/>
      <c r="B148" s="46" t="s">
        <v>110</v>
      </c>
      <c r="C148" s="43">
        <v>4</v>
      </c>
      <c r="D148" s="42">
        <v>1</v>
      </c>
      <c r="E148" s="42"/>
      <c r="F148" s="42">
        <v>0.15</v>
      </c>
      <c r="G148" s="55">
        <f t="shared" si="19"/>
        <v>0.6</v>
      </c>
      <c r="H148" s="32"/>
    </row>
    <row r="149" spans="1:8" x14ac:dyDescent="0.25">
      <c r="A149" s="63"/>
      <c r="B149" s="46" t="s">
        <v>111</v>
      </c>
      <c r="C149" s="43">
        <v>4</v>
      </c>
      <c r="D149" s="42">
        <v>0.75</v>
      </c>
      <c r="E149" s="42"/>
      <c r="F149" s="42">
        <v>0.15</v>
      </c>
      <c r="G149" s="55">
        <f t="shared" si="19"/>
        <v>0.44999999999999996</v>
      </c>
      <c r="H149" s="32"/>
    </row>
    <row r="150" spans="1:8" x14ac:dyDescent="0.25">
      <c r="A150" s="63"/>
      <c r="B150" s="46" t="s">
        <v>124</v>
      </c>
      <c r="C150" s="43">
        <v>4</v>
      </c>
      <c r="D150" s="42">
        <v>0.5</v>
      </c>
      <c r="E150" s="42"/>
      <c r="F150" s="42">
        <v>0.15</v>
      </c>
      <c r="G150" s="55">
        <f t="shared" si="19"/>
        <v>0.3</v>
      </c>
      <c r="H150" s="32"/>
    </row>
    <row r="151" spans="1:8" x14ac:dyDescent="0.25">
      <c r="A151" s="63"/>
      <c r="B151" s="46" t="s">
        <v>125</v>
      </c>
      <c r="C151" s="43">
        <v>4</v>
      </c>
      <c r="D151" s="42">
        <v>0.25</v>
      </c>
      <c r="E151" s="42"/>
      <c r="F151" s="42">
        <v>0.15</v>
      </c>
      <c r="G151" s="55">
        <f t="shared" si="19"/>
        <v>0.15</v>
      </c>
      <c r="H151" s="32"/>
    </row>
    <row r="152" spans="1:8" x14ac:dyDescent="0.25">
      <c r="A152" s="63"/>
      <c r="B152" s="46" t="s">
        <v>126</v>
      </c>
      <c r="C152" s="43">
        <v>2</v>
      </c>
      <c r="D152" s="42">
        <v>2.4</v>
      </c>
      <c r="E152" s="42">
        <v>1.22</v>
      </c>
      <c r="F152" s="42"/>
      <c r="G152" s="55">
        <f>C152*D152*E152</f>
        <v>5.8559999999999999</v>
      </c>
      <c r="H152" s="32"/>
    </row>
    <row r="153" spans="1:8" x14ac:dyDescent="0.25">
      <c r="A153" s="63"/>
      <c r="B153" s="46"/>
      <c r="C153" s="43"/>
      <c r="D153" s="42"/>
      <c r="E153" s="42"/>
      <c r="F153" s="42"/>
      <c r="G153" s="71">
        <f>SUM(G142:G152)</f>
        <v>159.17840000000001</v>
      </c>
      <c r="H153" s="32"/>
    </row>
    <row r="154" spans="1:8" s="19" customFormat="1" x14ac:dyDescent="0.25">
      <c r="A154" s="63"/>
      <c r="B154" s="46" t="s">
        <v>113</v>
      </c>
      <c r="C154" s="43">
        <v>1</v>
      </c>
      <c r="D154" s="42">
        <v>1.22</v>
      </c>
      <c r="E154" s="42"/>
      <c r="F154" s="42">
        <v>2.1</v>
      </c>
      <c r="G154" s="55">
        <f t="shared" ref="G154:G156" si="20">C154*D154*F154</f>
        <v>2.5619999999999998</v>
      </c>
      <c r="H154" s="32"/>
    </row>
    <row r="155" spans="1:8" s="19" customFormat="1" x14ac:dyDescent="0.25">
      <c r="A155" s="63"/>
      <c r="B155" s="46" t="s">
        <v>114</v>
      </c>
      <c r="C155" s="43">
        <v>1</v>
      </c>
      <c r="D155" s="42">
        <v>0.91</v>
      </c>
      <c r="E155" s="42"/>
      <c r="F155" s="42">
        <v>2.1</v>
      </c>
      <c r="G155" s="55">
        <f t="shared" si="20"/>
        <v>1.9110000000000003</v>
      </c>
      <c r="H155" s="32"/>
    </row>
    <row r="156" spans="1:8" s="19" customFormat="1" x14ac:dyDescent="0.25">
      <c r="A156" s="63"/>
      <c r="B156" s="46" t="s">
        <v>115</v>
      </c>
      <c r="C156" s="43">
        <v>2</v>
      </c>
      <c r="D156" s="42">
        <v>1.22</v>
      </c>
      <c r="E156" s="42"/>
      <c r="F156" s="42">
        <v>1.37</v>
      </c>
      <c r="G156" s="55">
        <f t="shared" si="20"/>
        <v>3.3428</v>
      </c>
      <c r="H156" s="32"/>
    </row>
    <row r="157" spans="1:8" x14ac:dyDescent="0.25">
      <c r="A157" s="56"/>
      <c r="B157" s="41"/>
      <c r="C157" s="43"/>
      <c r="D157" s="42"/>
      <c r="E157" s="42"/>
      <c r="F157" s="42"/>
      <c r="G157" s="72">
        <f>SUM(G154:G156)</f>
        <v>7.8157999999999994</v>
      </c>
      <c r="H157" s="46"/>
    </row>
    <row r="158" spans="1:8" x14ac:dyDescent="0.25">
      <c r="A158" s="56"/>
      <c r="B158" s="41"/>
      <c r="C158" s="43"/>
      <c r="D158" s="42"/>
      <c r="E158" s="42"/>
      <c r="F158" s="42"/>
      <c r="G158" s="55">
        <f>G153-G157</f>
        <v>151.36260000000001</v>
      </c>
      <c r="H158" s="46"/>
    </row>
    <row r="159" spans="1:8" x14ac:dyDescent="0.25">
      <c r="A159" s="63"/>
      <c r="B159" s="41" t="s">
        <v>36</v>
      </c>
      <c r="C159" s="43"/>
      <c r="D159" s="42"/>
      <c r="E159" s="42"/>
      <c r="F159" s="42"/>
      <c r="G159" s="55">
        <v>3.64</v>
      </c>
      <c r="H159" s="32"/>
    </row>
    <row r="160" spans="1:8" x14ac:dyDescent="0.25">
      <c r="A160" s="63"/>
      <c r="B160" s="41"/>
      <c r="C160" s="43"/>
      <c r="D160" s="42"/>
      <c r="E160" s="42"/>
      <c r="F160" s="38" t="s">
        <v>4</v>
      </c>
      <c r="G160" s="54">
        <f>SUM(G158:G159)</f>
        <v>155.0026</v>
      </c>
      <c r="H160" s="32" t="s">
        <v>29</v>
      </c>
    </row>
    <row r="161" spans="1:8" x14ac:dyDescent="0.25">
      <c r="A161" s="63"/>
      <c r="B161" s="41"/>
      <c r="C161" s="43"/>
      <c r="D161" s="42"/>
      <c r="E161" s="42"/>
      <c r="F161" s="23"/>
      <c r="G161" s="55"/>
      <c r="H161" s="32"/>
    </row>
    <row r="162" spans="1:8" x14ac:dyDescent="0.25">
      <c r="A162" s="63">
        <v>8</v>
      </c>
      <c r="B162" s="32" t="s">
        <v>30</v>
      </c>
      <c r="C162" s="43"/>
      <c r="D162" s="42"/>
      <c r="E162" s="42"/>
      <c r="F162" s="42"/>
      <c r="G162" s="55"/>
      <c r="H162" s="32"/>
    </row>
    <row r="163" spans="1:8" s="19" customFormat="1" x14ac:dyDescent="0.25">
      <c r="A163" s="63"/>
      <c r="B163" s="38" t="s">
        <v>49</v>
      </c>
      <c r="C163" s="39"/>
      <c r="D163" s="33"/>
      <c r="E163" s="33"/>
      <c r="F163" s="33"/>
      <c r="G163" s="54"/>
      <c r="H163" s="32"/>
    </row>
    <row r="164" spans="1:8" s="19" customFormat="1" x14ac:dyDescent="0.25">
      <c r="A164" s="63"/>
      <c r="B164" s="46" t="s">
        <v>62</v>
      </c>
      <c r="C164" s="43"/>
      <c r="D164" s="42"/>
      <c r="E164" s="42"/>
      <c r="F164" s="42"/>
      <c r="G164" s="55"/>
      <c r="H164" s="32"/>
    </row>
    <row r="165" spans="1:8" s="19" customFormat="1" x14ac:dyDescent="0.25">
      <c r="A165" s="63"/>
      <c r="B165" s="46" t="s">
        <v>131</v>
      </c>
      <c r="C165" s="43">
        <v>1</v>
      </c>
      <c r="D165" s="42">
        <v>5</v>
      </c>
      <c r="E165" s="42">
        <v>3</v>
      </c>
      <c r="F165" s="42"/>
      <c r="G165" s="55">
        <f t="shared" ref="G165:G167" si="21">C165*D165*E165</f>
        <v>15</v>
      </c>
      <c r="H165" s="32"/>
    </row>
    <row r="166" spans="1:8" x14ac:dyDescent="0.25">
      <c r="A166" s="63"/>
      <c r="B166" s="46" t="s">
        <v>128</v>
      </c>
      <c r="C166" s="43">
        <v>1</v>
      </c>
      <c r="D166" s="42">
        <v>3</v>
      </c>
      <c r="E166" s="42">
        <v>0.97499999999999998</v>
      </c>
      <c r="F166" s="42"/>
      <c r="G166" s="55">
        <f t="shared" si="21"/>
        <v>2.9249999999999998</v>
      </c>
      <c r="H166" s="32"/>
    </row>
    <row r="167" spans="1:8" x14ac:dyDescent="0.25">
      <c r="A167" s="63"/>
      <c r="B167" s="46" t="s">
        <v>129</v>
      </c>
      <c r="C167" s="43">
        <v>4</v>
      </c>
      <c r="D167" s="42">
        <v>1.68</v>
      </c>
      <c r="E167" s="42">
        <v>1.25</v>
      </c>
      <c r="F167" s="42"/>
      <c r="G167" s="55">
        <f t="shared" si="21"/>
        <v>8.4</v>
      </c>
      <c r="H167" s="32"/>
    </row>
    <row r="168" spans="1:8" x14ac:dyDescent="0.25">
      <c r="A168" s="63"/>
      <c r="B168" s="46" t="s">
        <v>130</v>
      </c>
      <c r="C168" s="43">
        <v>8</v>
      </c>
      <c r="D168" s="42">
        <v>0.6</v>
      </c>
      <c r="E168" s="42"/>
      <c r="F168" s="42">
        <v>7.4999999999999997E-2</v>
      </c>
      <c r="G168" s="55">
        <f>C168*D168*F168</f>
        <v>0.36</v>
      </c>
      <c r="H168" s="32"/>
    </row>
    <row r="169" spans="1:8" ht="15.75" customHeight="1" x14ac:dyDescent="0.25">
      <c r="A169" s="63"/>
      <c r="B169" s="46" t="s">
        <v>36</v>
      </c>
      <c r="C169" s="43"/>
      <c r="D169" s="42"/>
      <c r="E169" s="42"/>
      <c r="F169" s="42"/>
      <c r="G169" s="55">
        <v>0.81</v>
      </c>
      <c r="H169" s="32"/>
    </row>
    <row r="170" spans="1:8" x14ac:dyDescent="0.25">
      <c r="A170" s="63"/>
      <c r="B170" s="46"/>
      <c r="C170" s="43"/>
      <c r="D170" s="42"/>
      <c r="E170" s="42"/>
      <c r="F170" s="33" t="s">
        <v>4</v>
      </c>
      <c r="G170" s="54">
        <f>SUM(G165:G169)</f>
        <v>27.495000000000001</v>
      </c>
      <c r="H170" s="32" t="s">
        <v>29</v>
      </c>
    </row>
    <row r="171" spans="1:8" ht="13.5" customHeight="1" x14ac:dyDescent="0.25">
      <c r="A171" s="63"/>
      <c r="B171" s="46"/>
      <c r="C171" s="43"/>
      <c r="D171" s="42"/>
      <c r="E171" s="42"/>
      <c r="F171" s="42"/>
      <c r="G171" s="55"/>
      <c r="H171" s="32"/>
    </row>
    <row r="172" spans="1:8" s="21" customFormat="1" ht="18" customHeight="1" x14ac:dyDescent="0.25">
      <c r="A172" s="63">
        <v>9</v>
      </c>
      <c r="B172" s="32" t="s">
        <v>64</v>
      </c>
      <c r="C172" s="39"/>
      <c r="D172" s="33"/>
      <c r="E172" s="33"/>
      <c r="F172" s="33"/>
      <c r="G172" s="59"/>
      <c r="H172" s="59"/>
    </row>
    <row r="173" spans="1:8" s="21" customFormat="1" ht="18" customHeight="1" x14ac:dyDescent="0.25">
      <c r="A173" s="63"/>
      <c r="B173" s="38" t="s">
        <v>60</v>
      </c>
      <c r="C173" s="39"/>
      <c r="D173" s="33"/>
      <c r="E173" s="33"/>
      <c r="F173" s="33"/>
      <c r="G173" s="59"/>
      <c r="H173" s="59"/>
    </row>
    <row r="174" spans="1:8" s="19" customFormat="1" x14ac:dyDescent="0.25">
      <c r="A174" s="63"/>
      <c r="B174" s="46" t="s">
        <v>63</v>
      </c>
      <c r="C174" s="43">
        <v>1</v>
      </c>
      <c r="D174" s="42">
        <v>5</v>
      </c>
      <c r="E174" s="42">
        <v>3</v>
      </c>
      <c r="F174" s="42"/>
      <c r="G174" s="55">
        <f t="shared" ref="G174" si="22">C174*D174*E174</f>
        <v>15</v>
      </c>
      <c r="H174" s="32"/>
    </row>
    <row r="175" spans="1:8" s="21" customFormat="1" ht="18" customHeight="1" x14ac:dyDescent="0.25">
      <c r="A175" s="63"/>
      <c r="B175" s="46" t="s">
        <v>36</v>
      </c>
      <c r="C175" s="43"/>
      <c r="D175" s="42"/>
      <c r="E175" s="57"/>
      <c r="F175" s="33"/>
      <c r="G175" s="62">
        <v>0.5</v>
      </c>
      <c r="H175" s="59"/>
    </row>
    <row r="176" spans="1:8" s="21" customFormat="1" ht="18" customHeight="1" x14ac:dyDescent="0.25">
      <c r="A176" s="63"/>
      <c r="B176" s="46"/>
      <c r="C176" s="43"/>
      <c r="D176" s="42"/>
      <c r="E176" s="57"/>
      <c r="F176" s="33" t="s">
        <v>4</v>
      </c>
      <c r="G176" s="54">
        <f>SUM(G174:G175)</f>
        <v>15.5</v>
      </c>
      <c r="H176" s="59" t="s">
        <v>29</v>
      </c>
    </row>
    <row r="177" spans="1:8" ht="20.25" customHeight="1" x14ac:dyDescent="0.25">
      <c r="A177" s="63">
        <v>10</v>
      </c>
      <c r="B177" s="32" t="s">
        <v>132</v>
      </c>
      <c r="C177" s="43"/>
      <c r="D177" s="42"/>
      <c r="E177" s="42"/>
      <c r="F177" s="42"/>
      <c r="G177" s="54"/>
      <c r="H177" s="32"/>
    </row>
    <row r="178" spans="1:8" ht="20.25" customHeight="1" x14ac:dyDescent="0.25">
      <c r="A178" s="63"/>
      <c r="B178" s="46" t="s">
        <v>63</v>
      </c>
      <c r="C178" s="43">
        <v>1</v>
      </c>
      <c r="D178" s="42">
        <v>5</v>
      </c>
      <c r="E178" s="42">
        <v>3</v>
      </c>
      <c r="F178" s="42">
        <v>0.08</v>
      </c>
      <c r="G178" s="55">
        <f>C178*D178*E178*F178</f>
        <v>1.2</v>
      </c>
      <c r="H178" s="32"/>
    </row>
    <row r="179" spans="1:8" ht="20.25" customHeight="1" x14ac:dyDescent="0.25">
      <c r="A179" s="63"/>
      <c r="B179" s="46" t="s">
        <v>65</v>
      </c>
      <c r="C179" s="43">
        <v>1</v>
      </c>
      <c r="D179" s="42">
        <v>16</v>
      </c>
      <c r="E179" s="42">
        <v>0.2</v>
      </c>
      <c r="F179" s="42">
        <v>0.08</v>
      </c>
      <c r="G179" s="55">
        <f>C179*D179*E179*F179</f>
        <v>0.25600000000000001</v>
      </c>
      <c r="H179" s="32"/>
    </row>
    <row r="180" spans="1:8" ht="20.25" customHeight="1" x14ac:dyDescent="0.25">
      <c r="A180" s="63"/>
      <c r="B180" s="46" t="s">
        <v>36</v>
      </c>
      <c r="C180" s="43"/>
      <c r="D180" s="42"/>
      <c r="E180" s="42"/>
      <c r="F180" s="42"/>
      <c r="G180" s="55">
        <v>0.04</v>
      </c>
      <c r="H180" s="32"/>
    </row>
    <row r="181" spans="1:8" ht="20.25" customHeight="1" x14ac:dyDescent="0.25">
      <c r="A181" s="63"/>
      <c r="B181" s="32"/>
      <c r="C181" s="43"/>
      <c r="D181" s="42"/>
      <c r="E181" s="42"/>
      <c r="F181" s="33" t="s">
        <v>4</v>
      </c>
      <c r="G181" s="54">
        <f>SUM(G178:G180)</f>
        <v>1.496</v>
      </c>
      <c r="H181" s="32" t="s">
        <v>26</v>
      </c>
    </row>
    <row r="182" spans="1:8" ht="20.25" customHeight="1" x14ac:dyDescent="0.25">
      <c r="A182" s="63">
        <v>10</v>
      </c>
      <c r="B182" s="32" t="s">
        <v>133</v>
      </c>
      <c r="C182" s="43"/>
      <c r="D182" s="42"/>
      <c r="E182" s="42"/>
      <c r="F182" s="42"/>
      <c r="G182" s="54"/>
      <c r="H182" s="32"/>
    </row>
    <row r="183" spans="1:8" ht="20.25" customHeight="1" x14ac:dyDescent="0.25">
      <c r="A183" s="63"/>
      <c r="B183" s="46" t="s">
        <v>63</v>
      </c>
      <c r="C183" s="43">
        <v>1</v>
      </c>
      <c r="D183" s="42">
        <v>5</v>
      </c>
      <c r="E183" s="42">
        <v>3</v>
      </c>
      <c r="F183" s="42"/>
      <c r="G183" s="55">
        <f>C183*D183*E183</f>
        <v>15</v>
      </c>
      <c r="H183" s="32"/>
    </row>
    <row r="184" spans="1:8" ht="20.25" customHeight="1" x14ac:dyDescent="0.25">
      <c r="A184" s="63"/>
      <c r="B184" s="46" t="s">
        <v>65</v>
      </c>
      <c r="C184" s="43">
        <v>1</v>
      </c>
      <c r="D184" s="42">
        <v>16</v>
      </c>
      <c r="E184" s="42">
        <v>0.2</v>
      </c>
      <c r="F184" s="42"/>
      <c r="G184" s="55">
        <f>C184*D184*E184</f>
        <v>3.2</v>
      </c>
      <c r="H184" s="32"/>
    </row>
    <row r="185" spans="1:8" ht="20.25" customHeight="1" x14ac:dyDescent="0.25">
      <c r="A185" s="63"/>
      <c r="B185" s="46" t="s">
        <v>36</v>
      </c>
      <c r="C185" s="43"/>
      <c r="D185" s="42"/>
      <c r="E185" s="42"/>
      <c r="F185" s="42"/>
      <c r="G185" s="55">
        <v>0.4</v>
      </c>
      <c r="H185" s="32"/>
    </row>
    <row r="186" spans="1:8" ht="20.25" customHeight="1" x14ac:dyDescent="0.25">
      <c r="A186" s="63"/>
      <c r="B186" s="32"/>
      <c r="C186" s="43"/>
      <c r="D186" s="42"/>
      <c r="E186" s="42"/>
      <c r="F186" s="33" t="s">
        <v>4</v>
      </c>
      <c r="G186" s="54">
        <f>SUM(G183:G185)</f>
        <v>18.599999999999998</v>
      </c>
      <c r="H186" s="59" t="s">
        <v>29</v>
      </c>
    </row>
    <row r="187" spans="1:8" ht="20.25" customHeight="1" x14ac:dyDescent="0.25">
      <c r="A187" s="63"/>
      <c r="B187" s="32"/>
      <c r="C187" s="43"/>
      <c r="D187" s="42"/>
      <c r="E187" s="42"/>
      <c r="F187" s="42"/>
      <c r="G187" s="54"/>
      <c r="H187" s="32"/>
    </row>
    <row r="188" spans="1:8" ht="20.25" customHeight="1" x14ac:dyDescent="0.25">
      <c r="A188" s="63">
        <v>11</v>
      </c>
      <c r="B188" s="32" t="s">
        <v>136</v>
      </c>
      <c r="C188" s="43"/>
      <c r="D188" s="42"/>
      <c r="E188" s="42"/>
      <c r="F188" s="42"/>
      <c r="G188" s="54"/>
      <c r="H188" s="32"/>
    </row>
    <row r="189" spans="1:8" ht="20.25" customHeight="1" x14ac:dyDescent="0.25">
      <c r="A189" s="56"/>
      <c r="B189" s="46" t="s">
        <v>134</v>
      </c>
      <c r="C189" s="43"/>
      <c r="D189" s="42"/>
      <c r="E189" s="42"/>
      <c r="F189" s="42"/>
      <c r="G189" s="55">
        <v>155</v>
      </c>
      <c r="H189" s="46"/>
    </row>
    <row r="190" spans="1:8" ht="20.25" customHeight="1" x14ac:dyDescent="0.25">
      <c r="A190" s="56"/>
      <c r="B190" s="46" t="s">
        <v>135</v>
      </c>
      <c r="C190" s="43"/>
      <c r="D190" s="42"/>
      <c r="E190" s="42"/>
      <c r="F190" s="42"/>
      <c r="G190" s="55">
        <v>27.5</v>
      </c>
      <c r="H190" s="46"/>
    </row>
    <row r="191" spans="1:8" ht="20.25" customHeight="1" x14ac:dyDescent="0.25">
      <c r="A191" s="63"/>
      <c r="B191" s="32"/>
      <c r="C191" s="43"/>
      <c r="D191" s="42"/>
      <c r="E191" s="42"/>
      <c r="F191" s="42"/>
      <c r="G191" s="54">
        <f>SUM(G189:G190)</f>
        <v>182.5</v>
      </c>
      <c r="H191" s="59" t="s">
        <v>29</v>
      </c>
    </row>
    <row r="192" spans="1:8" ht="20.25" customHeight="1" x14ac:dyDescent="0.25">
      <c r="A192" s="63">
        <v>11</v>
      </c>
      <c r="B192" s="32" t="s">
        <v>137</v>
      </c>
      <c r="C192" s="43"/>
      <c r="D192" s="42"/>
      <c r="E192" s="42"/>
      <c r="F192" s="42"/>
      <c r="G192" s="54"/>
      <c r="H192" s="32"/>
    </row>
    <row r="193" spans="1:8" ht="20.25" customHeight="1" x14ac:dyDescent="0.25">
      <c r="A193" s="56"/>
      <c r="B193" s="46" t="s">
        <v>134</v>
      </c>
      <c r="C193" s="43"/>
      <c r="D193" s="42"/>
      <c r="E193" s="42"/>
      <c r="F193" s="42"/>
      <c r="G193" s="55">
        <v>155</v>
      </c>
      <c r="H193" s="62" t="s">
        <v>29</v>
      </c>
    </row>
    <row r="194" spans="1:8" ht="20.25" customHeight="1" x14ac:dyDescent="0.25">
      <c r="A194" s="56"/>
      <c r="B194" s="46"/>
      <c r="C194" s="43"/>
      <c r="D194" s="42"/>
      <c r="E194" s="42"/>
      <c r="F194" s="42"/>
      <c r="G194" s="55"/>
      <c r="H194" s="46"/>
    </row>
    <row r="195" spans="1:8" ht="20.25" customHeight="1" x14ac:dyDescent="0.25">
      <c r="A195" s="63">
        <v>12</v>
      </c>
      <c r="B195" s="32" t="s">
        <v>31</v>
      </c>
      <c r="C195" s="43"/>
      <c r="D195" s="42"/>
      <c r="E195" s="42"/>
      <c r="F195" s="42"/>
      <c r="G195" s="54"/>
      <c r="H195" s="32"/>
    </row>
    <row r="196" spans="1:8" ht="20.25" customHeight="1" x14ac:dyDescent="0.25">
      <c r="A196" s="63"/>
      <c r="B196" s="32"/>
      <c r="C196" s="43"/>
      <c r="D196" s="42"/>
      <c r="E196" s="42"/>
      <c r="F196" s="42"/>
      <c r="G196" s="54" t="s">
        <v>8</v>
      </c>
      <c r="H196" s="32"/>
    </row>
    <row r="197" spans="1:8" ht="20.25" customHeight="1" x14ac:dyDescent="0.25">
      <c r="A197" s="63">
        <v>13</v>
      </c>
      <c r="B197" s="32" t="s">
        <v>32</v>
      </c>
      <c r="C197" s="43"/>
      <c r="D197" s="42"/>
      <c r="E197" s="42"/>
      <c r="F197" s="42"/>
      <c r="G197" s="54"/>
      <c r="H197" s="32"/>
    </row>
    <row r="198" spans="1:8" ht="20.25" customHeight="1" x14ac:dyDescent="0.25">
      <c r="A198" s="63"/>
      <c r="B198" s="32"/>
      <c r="C198" s="43"/>
      <c r="D198" s="42"/>
      <c r="E198" s="42"/>
      <c r="F198" s="42"/>
      <c r="G198" s="54" t="s">
        <v>8</v>
      </c>
      <c r="H198" s="32"/>
    </row>
    <row r="199" spans="1:8" ht="20.25" customHeight="1" x14ac:dyDescent="0.25">
      <c r="A199" s="63">
        <v>14</v>
      </c>
      <c r="B199" s="32" t="s">
        <v>33</v>
      </c>
      <c r="C199" s="43"/>
      <c r="D199" s="42"/>
      <c r="E199" s="42"/>
      <c r="F199" s="42"/>
      <c r="G199" s="54"/>
      <c r="H199" s="32"/>
    </row>
    <row r="200" spans="1:8" ht="20.25" customHeight="1" x14ac:dyDescent="0.25">
      <c r="A200" s="63"/>
      <c r="B200" s="32"/>
      <c r="C200" s="43"/>
      <c r="D200" s="42"/>
      <c r="E200" s="42"/>
      <c r="F200" s="42"/>
      <c r="G200" s="54" t="s">
        <v>8</v>
      </c>
      <c r="H200" s="32"/>
    </row>
    <row r="201" spans="1:8" ht="20.25" customHeight="1" x14ac:dyDescent="0.25">
      <c r="A201" s="63">
        <v>15</v>
      </c>
      <c r="B201" s="32" t="s">
        <v>34</v>
      </c>
      <c r="C201" s="43"/>
      <c r="D201" s="42"/>
      <c r="E201" s="42"/>
      <c r="F201" s="42"/>
      <c r="G201" s="54"/>
      <c r="H201" s="32"/>
    </row>
    <row r="202" spans="1:8" ht="16.5" x14ac:dyDescent="0.3">
      <c r="A202" s="63"/>
      <c r="B202" s="60"/>
      <c r="C202" s="43"/>
      <c r="D202" s="42"/>
      <c r="E202" s="42"/>
      <c r="F202" s="42"/>
      <c r="G202" s="54" t="s">
        <v>8</v>
      </c>
      <c r="H202" s="38"/>
    </row>
    <row r="203" spans="1:8" ht="16.5" x14ac:dyDescent="0.3">
      <c r="A203" s="63">
        <v>16</v>
      </c>
      <c r="B203" s="61" t="s">
        <v>35</v>
      </c>
      <c r="C203" s="43"/>
      <c r="D203" s="42"/>
      <c r="E203" s="42"/>
      <c r="F203" s="42"/>
      <c r="G203" s="54"/>
      <c r="H203" s="38"/>
    </row>
    <row r="204" spans="1:8" ht="16.5" x14ac:dyDescent="0.3">
      <c r="A204" s="63"/>
      <c r="B204" s="60"/>
      <c r="C204" s="43"/>
      <c r="D204" s="42"/>
      <c r="E204" s="42"/>
      <c r="F204" s="42"/>
      <c r="G204" s="54" t="s">
        <v>8</v>
      </c>
      <c r="H204" s="38"/>
    </row>
    <row r="205" spans="1:8" ht="16.5" x14ac:dyDescent="0.3">
      <c r="A205" s="63">
        <v>17</v>
      </c>
      <c r="B205" s="61" t="s">
        <v>55</v>
      </c>
      <c r="C205" s="43"/>
      <c r="D205" s="42"/>
      <c r="E205" s="42"/>
      <c r="F205" s="42"/>
      <c r="G205" s="54"/>
      <c r="H205" s="38"/>
    </row>
    <row r="206" spans="1:8" ht="16.5" x14ac:dyDescent="0.3">
      <c r="A206" s="63"/>
      <c r="B206" s="60"/>
      <c r="C206" s="43"/>
      <c r="D206" s="42"/>
      <c r="E206" s="42"/>
      <c r="F206" s="42"/>
      <c r="G206" s="54" t="s">
        <v>8</v>
      </c>
      <c r="H206" s="38"/>
    </row>
    <row r="207" spans="1:8" ht="16.5" x14ac:dyDescent="0.3">
      <c r="A207" s="63">
        <v>18</v>
      </c>
      <c r="B207" s="61" t="s">
        <v>47</v>
      </c>
      <c r="C207" s="43"/>
      <c r="D207" s="42"/>
      <c r="E207" s="42"/>
      <c r="F207" s="42"/>
      <c r="G207" s="54"/>
      <c r="H207" s="38"/>
    </row>
    <row r="208" spans="1:8" ht="16.5" x14ac:dyDescent="0.3">
      <c r="A208" s="63"/>
      <c r="B208" s="60"/>
      <c r="C208" s="43"/>
      <c r="D208" s="42"/>
      <c r="E208" s="42"/>
      <c r="F208" s="42"/>
      <c r="G208" s="54" t="s">
        <v>8</v>
      </c>
      <c r="H208" s="38"/>
    </row>
    <row r="209" spans="1:11" x14ac:dyDescent="0.25">
      <c r="A209" s="63">
        <v>19</v>
      </c>
      <c r="B209" s="32" t="s">
        <v>66</v>
      </c>
      <c r="C209" s="43"/>
      <c r="D209" s="42"/>
      <c r="E209" s="42"/>
      <c r="F209" s="42"/>
      <c r="G209" s="54"/>
      <c r="H209" s="38"/>
    </row>
    <row r="210" spans="1:11" ht="16.5" x14ac:dyDescent="0.3">
      <c r="A210" s="63"/>
      <c r="B210" s="60"/>
      <c r="C210" s="43"/>
      <c r="D210" s="42"/>
      <c r="E210" s="42"/>
      <c r="F210" s="42"/>
      <c r="G210" s="54" t="s">
        <v>8</v>
      </c>
      <c r="H210" s="38"/>
    </row>
    <row r="211" spans="1:11" x14ac:dyDescent="0.25">
      <c r="A211" s="63">
        <v>20</v>
      </c>
      <c r="B211" s="32" t="s">
        <v>11</v>
      </c>
      <c r="C211" s="43"/>
      <c r="D211" s="42"/>
      <c r="E211" s="42"/>
      <c r="F211" s="42"/>
      <c r="G211" s="54"/>
      <c r="H211" s="38"/>
    </row>
    <row r="212" spans="1:11" ht="16.5" x14ac:dyDescent="0.3">
      <c r="A212" s="63"/>
      <c r="B212" s="60"/>
      <c r="C212" s="43"/>
      <c r="D212" s="42"/>
      <c r="E212" s="42"/>
      <c r="F212" s="42"/>
      <c r="G212" s="54" t="s">
        <v>8</v>
      </c>
      <c r="H212" s="38"/>
    </row>
    <row r="213" spans="1:11" x14ac:dyDescent="0.25">
      <c r="A213" s="63"/>
      <c r="B213" s="46"/>
      <c r="C213" s="43"/>
      <c r="D213" s="42"/>
      <c r="E213" s="42"/>
      <c r="F213" s="33" t="s">
        <v>12</v>
      </c>
      <c r="G213" s="55"/>
      <c r="H213" s="32"/>
    </row>
    <row r="221" spans="1:11" s="14" customFormat="1" x14ac:dyDescent="0.25">
      <c r="A221" s="17"/>
      <c r="B221" s="11"/>
      <c r="D221" s="13"/>
      <c r="E221" s="13"/>
      <c r="F221" s="13"/>
      <c r="G221" s="20"/>
      <c r="H221" s="8"/>
      <c r="I221" s="15"/>
      <c r="J221" s="15"/>
      <c r="K221" s="15"/>
    </row>
    <row r="227" spans="1:11" s="14" customFormat="1" x14ac:dyDescent="0.25">
      <c r="A227" s="17"/>
      <c r="B227" s="11"/>
      <c r="D227" s="13"/>
      <c r="E227" s="13"/>
      <c r="F227" s="13"/>
      <c r="G227" s="20"/>
      <c r="H227" s="8"/>
      <c r="I227" s="15"/>
      <c r="J227" s="15"/>
      <c r="K227" s="15"/>
    </row>
  </sheetData>
  <sheetProtection selectLockedCells="1" selectUnlockedCells="1"/>
  <mergeCells count="3">
    <mergeCell ref="A1:H2"/>
    <mergeCell ref="A3:H5"/>
    <mergeCell ref="A6:H6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9" scale="80" firstPageNumber="0" fitToHeight="3" pageOrder="overThenDown" orientation="portrait" horizontalDpi="300" verticalDpi="300" r:id="rId1"/>
  <headerFooter alignWithMargins="0">
    <oddFooter>Page &amp;P of &amp;N</oddFooter>
  </headerFooter>
  <rowBreaks count="1" manualBreakCount="1">
    <brk id="17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1" zoomScale="145" zoomScaleNormal="145" zoomScaleSheetLayoutView="115" zoomScalePageLayoutView="70" workbookViewId="0">
      <selection activeCell="H5" sqref="H5"/>
    </sheetView>
  </sheetViews>
  <sheetFormatPr defaultRowHeight="24.95" customHeight="1" x14ac:dyDescent="0.25"/>
  <cols>
    <col min="1" max="1" width="9.140625" style="1"/>
    <col min="2" max="2" width="47.28515625" style="2" customWidth="1"/>
    <col min="3" max="3" width="10.7109375" style="3" customWidth="1"/>
    <col min="4" max="4" width="12.140625" style="3" customWidth="1"/>
    <col min="5" max="5" width="9.85546875" style="4" customWidth="1"/>
    <col min="6" max="6" width="19" style="5" customWidth="1"/>
    <col min="7" max="7" width="12.28515625" style="2" customWidth="1"/>
    <col min="8" max="9" width="9.140625" style="2"/>
    <col min="10" max="10" width="9.28515625" style="2" customWidth="1"/>
    <col min="11" max="16384" width="9.140625" style="2"/>
  </cols>
  <sheetData>
    <row r="1" spans="1:8" ht="24.95" customHeight="1" x14ac:dyDescent="0.25">
      <c r="A1" s="94" t="s">
        <v>13</v>
      </c>
      <c r="B1" s="95"/>
      <c r="C1" s="95"/>
      <c r="D1" s="95"/>
      <c r="E1" s="95"/>
      <c r="F1" s="95"/>
      <c r="G1" s="96"/>
    </row>
    <row r="2" spans="1:8" ht="24.95" customHeight="1" x14ac:dyDescent="0.25">
      <c r="A2" s="97"/>
      <c r="B2" s="98"/>
      <c r="C2" s="98"/>
      <c r="D2" s="98"/>
      <c r="E2" s="98"/>
      <c r="F2" s="98"/>
      <c r="G2" s="99"/>
    </row>
    <row r="3" spans="1:8" ht="24.95" customHeight="1" x14ac:dyDescent="0.25">
      <c r="A3" s="93"/>
      <c r="B3" s="93"/>
      <c r="C3" s="93"/>
      <c r="D3" s="93"/>
      <c r="E3" s="93"/>
      <c r="F3" s="93"/>
      <c r="G3" s="23"/>
    </row>
    <row r="4" spans="1:8" ht="24.95" customHeight="1" x14ac:dyDescent="0.25">
      <c r="A4" s="83" t="s">
        <v>181</v>
      </c>
      <c r="B4" s="84"/>
      <c r="C4" s="84"/>
      <c r="D4" s="84"/>
      <c r="E4" s="84"/>
      <c r="F4" s="85"/>
      <c r="G4" s="24"/>
      <c r="H4" s="22"/>
    </row>
    <row r="5" spans="1:8" ht="24.95" customHeight="1" x14ac:dyDescent="0.25">
      <c r="A5" s="86"/>
      <c r="B5" s="87"/>
      <c r="C5" s="87"/>
      <c r="D5" s="87"/>
      <c r="E5" s="87"/>
      <c r="F5" s="88"/>
      <c r="G5" s="24"/>
      <c r="H5" s="22"/>
    </row>
    <row r="6" spans="1:8" ht="24.95" customHeight="1" x14ac:dyDescent="0.25">
      <c r="A6" s="86"/>
      <c r="B6" s="87"/>
      <c r="C6" s="87"/>
      <c r="D6" s="87"/>
      <c r="E6" s="87"/>
      <c r="F6" s="88"/>
      <c r="G6" s="24"/>
      <c r="H6" s="22"/>
    </row>
    <row r="7" spans="1:8" ht="24.95" customHeight="1" x14ac:dyDescent="0.25">
      <c r="A7" s="89"/>
      <c r="B7" s="90"/>
      <c r="C7" s="90"/>
      <c r="D7" s="90"/>
      <c r="E7" s="90"/>
      <c r="F7" s="91"/>
      <c r="G7" s="24"/>
      <c r="H7" s="22"/>
    </row>
    <row r="8" spans="1:8" ht="24.95" customHeight="1" x14ac:dyDescent="0.25">
      <c r="A8" s="25" t="str">
        <f>DETAILED!A7</f>
        <v xml:space="preserve">  OWNER :</v>
      </c>
      <c r="B8" s="26"/>
      <c r="C8" s="27"/>
      <c r="D8" s="28"/>
      <c r="E8" s="29"/>
      <c r="F8" s="30"/>
      <c r="G8" s="29"/>
      <c r="H8" s="6"/>
    </row>
    <row r="9" spans="1:8" ht="24.95" customHeight="1" x14ac:dyDescent="0.25">
      <c r="A9" s="31"/>
      <c r="B9" s="32"/>
      <c r="C9" s="29"/>
      <c r="D9" s="33" t="s">
        <v>14</v>
      </c>
      <c r="E9" s="27"/>
      <c r="F9" s="34" t="s">
        <v>70</v>
      </c>
      <c r="G9" s="35"/>
      <c r="H9" s="9"/>
    </row>
    <row r="10" spans="1:8" ht="24.95" customHeight="1" x14ac:dyDescent="0.25">
      <c r="A10" s="31"/>
      <c r="B10" s="32"/>
      <c r="C10" s="29"/>
      <c r="D10" s="33"/>
      <c r="E10" s="27"/>
      <c r="F10" s="36"/>
      <c r="G10" s="35"/>
      <c r="H10" s="9"/>
    </row>
    <row r="11" spans="1:8" s="10" customFormat="1" ht="24.95" customHeight="1" x14ac:dyDescent="0.25">
      <c r="A11" s="63" t="s">
        <v>15</v>
      </c>
      <c r="B11" s="65" t="s">
        <v>16</v>
      </c>
      <c r="C11" s="66" t="s">
        <v>1</v>
      </c>
      <c r="D11" s="66" t="s">
        <v>45</v>
      </c>
      <c r="E11" s="63" t="s">
        <v>17</v>
      </c>
      <c r="F11" s="67" t="s">
        <v>46</v>
      </c>
      <c r="G11" s="65" t="s">
        <v>44</v>
      </c>
    </row>
    <row r="12" spans="1:8" ht="24.95" customHeight="1" x14ac:dyDescent="0.25">
      <c r="A12" s="63">
        <v>1</v>
      </c>
      <c r="B12" s="41" t="s">
        <v>18</v>
      </c>
      <c r="C12" s="42">
        <v>100</v>
      </c>
      <c r="D12" s="42">
        <v>250</v>
      </c>
      <c r="E12" s="43" t="s">
        <v>26</v>
      </c>
      <c r="F12" s="44">
        <f>C12*D12</f>
        <v>25000</v>
      </c>
      <c r="G12" s="23"/>
    </row>
    <row r="13" spans="1:8" ht="24.95" customHeight="1" x14ac:dyDescent="0.25">
      <c r="A13" s="63">
        <v>2</v>
      </c>
      <c r="B13" s="41" t="s">
        <v>50</v>
      </c>
      <c r="C13" s="42">
        <v>39</v>
      </c>
      <c r="D13" s="42">
        <v>380</v>
      </c>
      <c r="E13" s="43" t="s">
        <v>26</v>
      </c>
      <c r="F13" s="44">
        <f t="shared" ref="F13:F21" si="0">C13*D13</f>
        <v>14820</v>
      </c>
      <c r="G13" s="23"/>
    </row>
    <row r="14" spans="1:8" ht="30.75" customHeight="1" x14ac:dyDescent="0.25">
      <c r="A14" s="63">
        <v>3</v>
      </c>
      <c r="B14" s="64" t="s">
        <v>51</v>
      </c>
      <c r="C14" s="42">
        <v>11</v>
      </c>
      <c r="D14" s="42">
        <v>2100</v>
      </c>
      <c r="E14" s="43" t="s">
        <v>26</v>
      </c>
      <c r="F14" s="44">
        <f>C14*D14</f>
        <v>23100</v>
      </c>
      <c r="G14" s="23"/>
    </row>
    <row r="15" spans="1:8" ht="36" customHeight="1" x14ac:dyDescent="0.25">
      <c r="A15" s="63">
        <v>4</v>
      </c>
      <c r="B15" s="41" t="s">
        <v>19</v>
      </c>
      <c r="C15" s="42">
        <v>32</v>
      </c>
      <c r="D15" s="42">
        <v>13500</v>
      </c>
      <c r="E15" s="43" t="s">
        <v>26</v>
      </c>
      <c r="F15" s="44">
        <f t="shared" si="0"/>
        <v>432000</v>
      </c>
      <c r="G15" s="23"/>
    </row>
    <row r="16" spans="1:8" ht="24.95" customHeight="1" x14ac:dyDescent="0.25">
      <c r="A16" s="63">
        <v>5</v>
      </c>
      <c r="B16" s="41" t="s">
        <v>67</v>
      </c>
      <c r="C16" s="42">
        <v>1</v>
      </c>
      <c r="D16" s="42">
        <v>7000</v>
      </c>
      <c r="E16" s="43" t="s">
        <v>26</v>
      </c>
      <c r="F16" s="44">
        <f t="shared" ref="F16" si="1">C16*D16</f>
        <v>7000</v>
      </c>
      <c r="G16" s="23"/>
    </row>
    <row r="17" spans="1:7" ht="24.95" customHeight="1" x14ac:dyDescent="0.25">
      <c r="A17" s="63">
        <v>6</v>
      </c>
      <c r="B17" s="41" t="s">
        <v>52</v>
      </c>
      <c r="C17" s="42">
        <v>45</v>
      </c>
      <c r="D17" s="42">
        <v>2300</v>
      </c>
      <c r="E17" s="43" t="s">
        <v>26</v>
      </c>
      <c r="F17" s="44">
        <f t="shared" si="0"/>
        <v>103500</v>
      </c>
      <c r="G17" s="23"/>
    </row>
    <row r="18" spans="1:7" ht="24.95" customHeight="1" x14ac:dyDescent="0.25">
      <c r="A18" s="63">
        <v>7</v>
      </c>
      <c r="B18" s="41" t="s">
        <v>41</v>
      </c>
      <c r="C18" s="42">
        <v>410</v>
      </c>
      <c r="D18" s="42">
        <v>110</v>
      </c>
      <c r="E18" s="43" t="s">
        <v>29</v>
      </c>
      <c r="F18" s="44">
        <f t="shared" si="0"/>
        <v>45100</v>
      </c>
      <c r="G18" s="23"/>
    </row>
    <row r="19" spans="1:7" ht="24.95" customHeight="1" x14ac:dyDescent="0.25">
      <c r="A19" s="63">
        <v>8</v>
      </c>
      <c r="B19" s="41" t="s">
        <v>40</v>
      </c>
      <c r="C19" s="42">
        <v>120</v>
      </c>
      <c r="D19" s="42">
        <v>130</v>
      </c>
      <c r="E19" s="43" t="s">
        <v>29</v>
      </c>
      <c r="F19" s="44">
        <f t="shared" si="0"/>
        <v>15600</v>
      </c>
      <c r="G19" s="23"/>
    </row>
    <row r="20" spans="1:7" ht="24.95" customHeight="1" x14ac:dyDescent="0.25">
      <c r="A20" s="63">
        <v>9</v>
      </c>
      <c r="B20" s="45" t="s">
        <v>68</v>
      </c>
      <c r="C20" s="42">
        <v>43</v>
      </c>
      <c r="D20" s="42">
        <v>600</v>
      </c>
      <c r="E20" s="43" t="s">
        <v>29</v>
      </c>
      <c r="F20" s="44">
        <f t="shared" si="0"/>
        <v>25800</v>
      </c>
      <c r="G20" s="23"/>
    </row>
    <row r="21" spans="1:7" ht="24.95" customHeight="1" x14ac:dyDescent="0.25">
      <c r="A21" s="63">
        <v>10</v>
      </c>
      <c r="B21" s="23" t="s">
        <v>6</v>
      </c>
      <c r="C21" s="42">
        <v>5</v>
      </c>
      <c r="D21" s="42">
        <v>2300</v>
      </c>
      <c r="E21" s="43" t="s">
        <v>26</v>
      </c>
      <c r="F21" s="44">
        <f t="shared" si="0"/>
        <v>11500</v>
      </c>
      <c r="G21" s="23"/>
    </row>
    <row r="22" spans="1:7" ht="24.95" customHeight="1" x14ac:dyDescent="0.25">
      <c r="A22" s="63">
        <v>11</v>
      </c>
      <c r="B22" s="46" t="s">
        <v>43</v>
      </c>
      <c r="C22" s="42" t="s">
        <v>8</v>
      </c>
      <c r="D22" s="42"/>
      <c r="E22" s="43"/>
      <c r="F22" s="44">
        <v>35000</v>
      </c>
      <c r="G22" s="23"/>
    </row>
    <row r="23" spans="1:7" ht="24.95" customHeight="1" x14ac:dyDescent="0.25">
      <c r="A23" s="63">
        <v>12</v>
      </c>
      <c r="B23" s="23" t="s">
        <v>42</v>
      </c>
      <c r="C23" s="42" t="s">
        <v>8</v>
      </c>
      <c r="D23" s="42"/>
      <c r="E23" s="43"/>
      <c r="F23" s="44">
        <v>40000</v>
      </c>
      <c r="G23" s="23"/>
    </row>
    <row r="24" spans="1:7" ht="24.95" customHeight="1" x14ac:dyDescent="0.25">
      <c r="A24" s="63">
        <v>13</v>
      </c>
      <c r="B24" s="46" t="s">
        <v>9</v>
      </c>
      <c r="C24" s="42" t="s">
        <v>8</v>
      </c>
      <c r="D24" s="43"/>
      <c r="E24" s="43"/>
      <c r="F24" s="44">
        <v>45000</v>
      </c>
      <c r="G24" s="23"/>
    </row>
    <row r="25" spans="1:7" ht="24.95" customHeight="1" x14ac:dyDescent="0.25">
      <c r="A25" s="63">
        <v>14</v>
      </c>
      <c r="B25" s="46" t="s">
        <v>10</v>
      </c>
      <c r="C25" s="42" t="s">
        <v>8</v>
      </c>
      <c r="D25" s="43"/>
      <c r="E25" s="43"/>
      <c r="F25" s="44">
        <v>25000</v>
      </c>
      <c r="G25" s="23"/>
    </row>
    <row r="26" spans="1:7" ht="24.95" customHeight="1" x14ac:dyDescent="0.25">
      <c r="A26" s="63">
        <v>15</v>
      </c>
      <c r="B26" s="46" t="s">
        <v>53</v>
      </c>
      <c r="C26" s="42" t="s">
        <v>8</v>
      </c>
      <c r="D26" s="43"/>
      <c r="E26" s="43"/>
      <c r="F26" s="44">
        <v>35000</v>
      </c>
      <c r="G26" s="23"/>
    </row>
    <row r="27" spans="1:7" ht="24.95" customHeight="1" x14ac:dyDescent="0.25">
      <c r="A27" s="63">
        <v>16</v>
      </c>
      <c r="B27" s="46" t="s">
        <v>7</v>
      </c>
      <c r="C27" s="42" t="s">
        <v>8</v>
      </c>
      <c r="D27" s="43"/>
      <c r="E27" s="43"/>
      <c r="F27" s="44">
        <v>0</v>
      </c>
      <c r="G27" s="23"/>
    </row>
    <row r="28" spans="1:7" ht="24.95" customHeight="1" x14ac:dyDescent="0.25">
      <c r="A28" s="63">
        <v>17</v>
      </c>
      <c r="B28" s="23" t="s">
        <v>54</v>
      </c>
      <c r="C28" s="42" t="s">
        <v>8</v>
      </c>
      <c r="D28" s="42"/>
      <c r="E28" s="43"/>
      <c r="F28" s="44">
        <v>5000</v>
      </c>
      <c r="G28" s="23"/>
    </row>
    <row r="29" spans="1:7" ht="24.95" customHeight="1" x14ac:dyDescent="0.25">
      <c r="A29" s="63">
        <v>18</v>
      </c>
      <c r="B29" s="23" t="s">
        <v>47</v>
      </c>
      <c r="C29" s="42" t="s">
        <v>8</v>
      </c>
      <c r="D29" s="42"/>
      <c r="E29" s="43"/>
      <c r="F29" s="44">
        <v>5000</v>
      </c>
      <c r="G29" s="23"/>
    </row>
    <row r="30" spans="1:7" ht="24.95" customHeight="1" x14ac:dyDescent="0.25">
      <c r="A30" s="63">
        <v>19</v>
      </c>
      <c r="B30" s="46" t="s">
        <v>66</v>
      </c>
      <c r="C30" s="42" t="s">
        <v>8</v>
      </c>
      <c r="D30" s="43"/>
      <c r="E30" s="43"/>
      <c r="F30" s="44">
        <v>0</v>
      </c>
      <c r="G30" s="47"/>
    </row>
    <row r="31" spans="1:7" ht="24.95" customHeight="1" x14ac:dyDescent="0.25">
      <c r="A31" s="63">
        <v>20</v>
      </c>
      <c r="B31" s="46" t="s">
        <v>11</v>
      </c>
      <c r="C31" s="42" t="s">
        <v>8</v>
      </c>
      <c r="D31" s="42"/>
      <c r="E31" s="2"/>
      <c r="F31" s="44">
        <v>6580</v>
      </c>
      <c r="G31" s="47"/>
    </row>
    <row r="32" spans="1:7" ht="24.95" customHeight="1" x14ac:dyDescent="0.25">
      <c r="A32" s="63"/>
      <c r="B32" s="46"/>
      <c r="C32" s="42"/>
      <c r="D32" s="42"/>
      <c r="E32" s="48" t="s">
        <v>3</v>
      </c>
      <c r="F32" s="36">
        <f>SUM(F12:F31)</f>
        <v>900000</v>
      </c>
      <c r="G32" s="47"/>
    </row>
    <row r="33" spans="1:7" ht="24.95" customHeight="1" x14ac:dyDescent="0.25">
      <c r="A33" s="63"/>
      <c r="B33" s="46"/>
      <c r="C33" s="42"/>
      <c r="D33" s="42"/>
      <c r="E33" s="43"/>
      <c r="F33" s="44"/>
      <c r="G33" s="47"/>
    </row>
    <row r="34" spans="1:7" ht="24.95" customHeight="1" x14ac:dyDescent="0.25">
      <c r="A34" s="40"/>
      <c r="B34" s="25" t="s">
        <v>69</v>
      </c>
      <c r="C34" s="42"/>
      <c r="D34" s="42"/>
      <c r="E34" s="43"/>
      <c r="F34" s="44"/>
      <c r="G34" s="23"/>
    </row>
    <row r="35" spans="1:7" ht="24.95" customHeight="1" x14ac:dyDescent="0.25">
      <c r="A35" s="40"/>
      <c r="B35" s="41"/>
      <c r="C35" s="42"/>
      <c r="D35" s="33" t="s">
        <v>12</v>
      </c>
      <c r="E35" s="43"/>
      <c r="F35" s="44"/>
      <c r="G35" s="23"/>
    </row>
    <row r="36" spans="1:7" ht="24.95" customHeight="1" x14ac:dyDescent="0.25">
      <c r="A36" s="40"/>
      <c r="B36" s="23"/>
      <c r="C36" s="42"/>
      <c r="D36" s="42"/>
      <c r="E36" s="43"/>
      <c r="F36" s="44"/>
      <c r="G36" s="23"/>
    </row>
    <row r="37" spans="1:7" ht="24.95" customHeight="1" x14ac:dyDescent="0.25">
      <c r="A37" s="4"/>
      <c r="B37" s="12"/>
      <c r="D37" s="4"/>
    </row>
    <row r="38" spans="1:7" ht="24.95" customHeight="1" x14ac:dyDescent="0.25">
      <c r="A38" s="4"/>
      <c r="D38" s="4"/>
    </row>
    <row r="40" spans="1:7" ht="24.95" customHeight="1" x14ac:dyDescent="0.25">
      <c r="A40" s="4"/>
      <c r="D40" s="4"/>
    </row>
    <row r="41" spans="1:7" ht="24.95" customHeight="1" x14ac:dyDescent="0.25">
      <c r="A41" s="4"/>
      <c r="B41" s="15"/>
      <c r="D41" s="4"/>
    </row>
    <row r="42" spans="1:7" ht="24.95" customHeight="1" x14ac:dyDescent="0.25">
      <c r="A42" s="4"/>
      <c r="B42" s="12"/>
      <c r="D42" s="4"/>
    </row>
    <row r="43" spans="1:7" ht="24.95" customHeight="1" x14ac:dyDescent="0.25">
      <c r="A43" s="4"/>
      <c r="D43" s="4"/>
    </row>
    <row r="44" spans="1:7" ht="24.95" customHeight="1" x14ac:dyDescent="0.25">
      <c r="A44" s="4"/>
      <c r="D44" s="4"/>
    </row>
  </sheetData>
  <sheetProtection selectLockedCells="1" selectUnlockedCells="1"/>
  <mergeCells count="3">
    <mergeCell ref="A3:F3"/>
    <mergeCell ref="A4:F7"/>
    <mergeCell ref="A1:G2"/>
  </mergeCells>
  <phoneticPr fontId="11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70" fitToHeight="3" orientation="portrait" useFirstPageNumber="1" horizontalDpi="300" verticalDpi="300" r:id="rId1"/>
  <headerFooter alignWithMargins="0">
    <oddFooter>Page &amp;P of &amp;N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DETAILED</vt:lpstr>
      <vt:lpstr>DETAILED (2)</vt:lpstr>
      <vt:lpstr>ABSTRACT</vt:lpstr>
      <vt:lpstr>ABSTRACT!Print_Area</vt:lpstr>
      <vt:lpstr>DETAILED!Print_Area</vt:lpstr>
      <vt:lpstr>'DETAILED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</dc:creator>
  <cp:lastModifiedBy>Windows User</cp:lastModifiedBy>
  <cp:lastPrinted>2013-03-26T05:54:37Z</cp:lastPrinted>
  <dcterms:created xsi:type="dcterms:W3CDTF">2009-10-23T02:40:39Z</dcterms:created>
  <dcterms:modified xsi:type="dcterms:W3CDTF">2017-11-03T04:28:31Z</dcterms:modified>
</cp:coreProperties>
</file>